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4-2025\2.EKT_excel\SIEX_VAJE_2025\"/>
    </mc:Choice>
  </mc:AlternateContent>
  <xr:revisionPtr revIDLastSave="0" documentId="13_ncr:1_{4003A8FF-0177-4866-AC9E-813F56D219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račun Kopirnih Strojev" sheetId="1" r:id="rId1"/>
    <sheet name="Lis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L11" i="1"/>
  <c r="L13" i="1" s="1"/>
  <c r="P11" i="1"/>
  <c r="T11" i="1"/>
  <c r="U11" i="1" s="1"/>
  <c r="H12" i="1"/>
  <c r="L12" i="1"/>
  <c r="P12" i="1"/>
  <c r="U12" i="1" s="1"/>
  <c r="T12" i="1"/>
  <c r="E13" i="1"/>
  <c r="F13" i="1"/>
  <c r="G13" i="1"/>
  <c r="H13" i="1"/>
  <c r="I13" i="1"/>
  <c r="J13" i="1"/>
  <c r="K13" i="1"/>
  <c r="M13" i="1"/>
  <c r="N13" i="1"/>
  <c r="O13" i="1"/>
  <c r="P13" i="1"/>
  <c r="Q13" i="1"/>
  <c r="R13" i="1"/>
  <c r="S13" i="1"/>
  <c r="T13" i="1"/>
  <c r="H16" i="1"/>
  <c r="L16" i="1"/>
  <c r="P16" i="1"/>
  <c r="T16" i="1"/>
  <c r="H17" i="1"/>
  <c r="L17" i="1"/>
  <c r="P17" i="1"/>
  <c r="T17" i="1"/>
  <c r="H18" i="1"/>
  <c r="L18" i="1"/>
  <c r="P18" i="1"/>
  <c r="U18" i="1" s="1"/>
  <c r="T18" i="1"/>
  <c r="H19" i="1"/>
  <c r="L19" i="1"/>
  <c r="P19" i="1"/>
  <c r="T19" i="1"/>
  <c r="E20" i="1"/>
  <c r="E22" i="1" s="1"/>
  <c r="F20" i="1"/>
  <c r="F22" i="1" s="1"/>
  <c r="G20" i="1"/>
  <c r="G22" i="1" s="1"/>
  <c r="G42" i="1" s="1"/>
  <c r="I20" i="1"/>
  <c r="I22" i="1" s="1"/>
  <c r="J20" i="1"/>
  <c r="K20" i="1"/>
  <c r="K22" i="1" s="1"/>
  <c r="M20" i="1"/>
  <c r="M22" i="1" s="1"/>
  <c r="N20" i="1"/>
  <c r="N22" i="1" s="1"/>
  <c r="O20" i="1"/>
  <c r="O22" i="1" s="1"/>
  <c r="O42" i="1" s="1"/>
  <c r="Q20" i="1"/>
  <c r="Q22" i="1" s="1"/>
  <c r="R20" i="1"/>
  <c r="S20" i="1"/>
  <c r="S22" i="1" s="1"/>
  <c r="J22" i="1"/>
  <c r="J42" i="1" s="1"/>
  <c r="R22" i="1"/>
  <c r="H25" i="1"/>
  <c r="L25" i="1"/>
  <c r="P25" i="1"/>
  <c r="U25" i="1" s="1"/>
  <c r="T25" i="1"/>
  <c r="H26" i="1"/>
  <c r="L26" i="1"/>
  <c r="P26" i="1"/>
  <c r="T26" i="1"/>
  <c r="H27" i="1"/>
  <c r="L27" i="1"/>
  <c r="P27" i="1"/>
  <c r="T27" i="1"/>
  <c r="H28" i="1"/>
  <c r="L28" i="1"/>
  <c r="P28" i="1"/>
  <c r="T28" i="1"/>
  <c r="H29" i="1"/>
  <c r="L29" i="1"/>
  <c r="P29" i="1"/>
  <c r="T29" i="1"/>
  <c r="U29" i="1" s="1"/>
  <c r="H30" i="1"/>
  <c r="L30" i="1"/>
  <c r="P30" i="1"/>
  <c r="T30" i="1"/>
  <c r="H31" i="1"/>
  <c r="L31" i="1"/>
  <c r="P31" i="1"/>
  <c r="U31" i="1" s="1"/>
  <c r="T31" i="1"/>
  <c r="H32" i="1"/>
  <c r="L32" i="1"/>
  <c r="P32" i="1"/>
  <c r="T32" i="1"/>
  <c r="H33" i="1"/>
  <c r="L33" i="1"/>
  <c r="P33" i="1"/>
  <c r="U33" i="1" s="1"/>
  <c r="T33" i="1"/>
  <c r="H34" i="1"/>
  <c r="L34" i="1"/>
  <c r="P34" i="1"/>
  <c r="T34" i="1"/>
  <c r="U34" i="1" s="1"/>
  <c r="H35" i="1"/>
  <c r="L35" i="1"/>
  <c r="P35" i="1"/>
  <c r="T35" i="1"/>
  <c r="E36" i="1"/>
  <c r="F36" i="1"/>
  <c r="G36" i="1"/>
  <c r="I36" i="1"/>
  <c r="J36" i="1"/>
  <c r="K36" i="1"/>
  <c r="M36" i="1"/>
  <c r="N36" i="1"/>
  <c r="O36" i="1"/>
  <c r="Q36" i="1"/>
  <c r="R36" i="1"/>
  <c r="S36" i="1"/>
  <c r="U35" i="1" l="1"/>
  <c r="U32" i="1"/>
  <c r="U30" i="1"/>
  <c r="H36" i="1"/>
  <c r="S42" i="1"/>
  <c r="N42" i="1"/>
  <c r="U28" i="1"/>
  <c r="U26" i="1"/>
  <c r="U36" i="1" s="1"/>
  <c r="L36" i="1"/>
  <c r="U27" i="1"/>
  <c r="R42" i="1"/>
  <c r="K42" i="1"/>
  <c r="F42" i="1"/>
  <c r="P20" i="1"/>
  <c r="L20" i="1"/>
  <c r="U19" i="1"/>
  <c r="H20" i="1"/>
  <c r="U17" i="1"/>
  <c r="P22" i="1"/>
  <c r="M42" i="1"/>
  <c r="T22" i="1"/>
  <c r="Q42" i="1"/>
  <c r="E42" i="1"/>
  <c r="H22" i="1"/>
  <c r="H42" i="1" s="1"/>
  <c r="L22" i="1"/>
  <c r="L42" i="1" s="1"/>
  <c r="I42" i="1"/>
  <c r="U13" i="1"/>
  <c r="T36" i="1"/>
  <c r="P36" i="1"/>
  <c r="U16" i="1"/>
  <c r="U20" i="1" s="1"/>
  <c r="T20" i="1"/>
  <c r="U22" i="1" l="1"/>
  <c r="U42" i="1" s="1"/>
  <c r="T42" i="1"/>
  <c r="P42" i="1"/>
</calcChain>
</file>

<file path=xl/sharedStrings.xml><?xml version="1.0" encoding="utf-8"?>
<sst xmlns="http://schemas.openxmlformats.org/spreadsheetml/2006/main" count="52" uniqueCount="52">
  <si>
    <t>Naslov</t>
  </si>
  <si>
    <t>SŠSK Proračun Kopirnih Strojev</t>
  </si>
  <si>
    <t>Datum</t>
  </si>
  <si>
    <t>Izdelal</t>
  </si>
  <si>
    <t>Namen</t>
  </si>
  <si>
    <t>Področje Proračuna</t>
  </si>
  <si>
    <t>Jan</t>
  </si>
  <si>
    <t>Feb</t>
  </si>
  <si>
    <t>Mar</t>
  </si>
  <si>
    <t>1. Čet.</t>
  </si>
  <si>
    <t>Apr</t>
  </si>
  <si>
    <t>May</t>
  </si>
  <si>
    <t>Jun</t>
  </si>
  <si>
    <t>2. Čet.</t>
  </si>
  <si>
    <t>Jul</t>
  </si>
  <si>
    <t>Aug</t>
  </si>
  <si>
    <t>Sep</t>
  </si>
  <si>
    <t>3. Čet.</t>
  </si>
  <si>
    <t>Oct</t>
  </si>
  <si>
    <t>Nov</t>
  </si>
  <si>
    <t>Dec</t>
  </si>
  <si>
    <t>4. Čet.</t>
  </si>
  <si>
    <t>Skupaj</t>
  </si>
  <si>
    <t>Bruto Prihodek</t>
  </si>
  <si>
    <t>Prodaja</t>
  </si>
  <si>
    <t>Odprema</t>
  </si>
  <si>
    <t>Bruto Prihodek Skupaj</t>
  </si>
  <si>
    <t>Stroški Prodanega Blaga</t>
  </si>
  <si>
    <t>Blago</t>
  </si>
  <si>
    <t>Prevoz</t>
  </si>
  <si>
    <t>Popusti</t>
  </si>
  <si>
    <t>Razno</t>
  </si>
  <si>
    <t>Stroški Blaga Skupaj</t>
  </si>
  <si>
    <t>Bruto Dobiček</t>
  </si>
  <si>
    <t>Izdatki</t>
  </si>
  <si>
    <t>Oglaševanje</t>
  </si>
  <si>
    <t>Plače</t>
  </si>
  <si>
    <t>Najem</t>
  </si>
  <si>
    <t>Pripomočki</t>
  </si>
  <si>
    <t>Zavarovanje</t>
  </si>
  <si>
    <t>Telefon</t>
  </si>
  <si>
    <t>Pisarniški Material</t>
  </si>
  <si>
    <t>Šolanje</t>
  </si>
  <si>
    <t>Potovanja in Izdatki</t>
  </si>
  <si>
    <t>Davki in Licence</t>
  </si>
  <si>
    <t>Obresti</t>
  </si>
  <si>
    <t>Izdatki Skupaj</t>
  </si>
  <si>
    <t>Prodajna Akcija</t>
  </si>
  <si>
    <t>Potrebe za Akcjio</t>
  </si>
  <si>
    <t>Skupaj Storški Akcije</t>
  </si>
  <si>
    <t>Čisti Prihodek</t>
  </si>
  <si>
    <t>Prikazati pričakovani proračun za oddelek Kopirnih strojev, vključujoč prodajno akcijo, v letu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</si>
</sst>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SIT&quot;;\-#,##0.00\ &quot;SIT&quot;"/>
    <numFmt numFmtId="165" formatCode="_-* #,##0.00\ &quot;SIT&quot;_-;\-* #,##0.00\ &quot;SIT&quot;_-;_-* &quot;-&quot;??\ &quot;SIT&quot;_-;_-@_-"/>
    <numFmt numFmtId="166" formatCode="d/m/yy"/>
    <numFmt numFmtId="169" formatCode="_-* #,##0\ [$€-424]_-;\-* #,##0\ [$€-424]_-;_-* &quot;-&quot;??\ [$€-424]_-;_-@_-"/>
  </numFmts>
  <fonts count="5" x14ac:knownFonts="1">
    <font>
      <sz val="10"/>
      <name val="Arial CE"/>
      <charset val="238"/>
    </font>
    <font>
      <sz val="10"/>
      <name val="Arial CE"/>
      <charset val="238"/>
    </font>
    <font>
      <b/>
      <sz val="8.5"/>
      <name val="MS Sans Serif"/>
      <family val="2"/>
      <charset val="238"/>
    </font>
    <font>
      <b/>
      <sz val="10"/>
      <name val="MS Sans Serif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20"/>
      </top>
      <bottom style="thin">
        <color indexed="20"/>
      </bottom>
      <diagonal/>
    </border>
    <border>
      <left/>
      <right/>
      <top/>
      <bottom style="thick">
        <color indexed="2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5" fontId="0" fillId="0" borderId="1" xfId="1" applyFont="1" applyFill="1" applyBorder="1" applyAlignment="1">
      <alignment horizontal="right"/>
    </xf>
    <xf numFmtId="165" fontId="0" fillId="0" borderId="0" xfId="1" applyFont="1" applyFill="1" applyBorder="1" applyAlignment="1"/>
    <xf numFmtId="165" fontId="0" fillId="0" borderId="0" xfId="1" applyFont="1"/>
    <xf numFmtId="164" fontId="0" fillId="0" borderId="0" xfId="1" applyNumberFormat="1" applyFont="1"/>
    <xf numFmtId="165" fontId="0" fillId="0" borderId="2" xfId="1" applyFont="1" applyFill="1" applyBorder="1" applyAlignment="1"/>
    <xf numFmtId="166" fontId="4" fillId="0" borderId="0" xfId="0" applyNumberFormat="1" applyFont="1" applyAlignment="1">
      <alignment horizontal="left"/>
    </xf>
    <xf numFmtId="0" fontId="4" fillId="0" borderId="0" xfId="0" applyFont="1"/>
    <xf numFmtId="169" fontId="0" fillId="0" borderId="0" xfId="1" applyNumberFormat="1" applyFont="1" applyFill="1" applyBorder="1" applyAlignment="1"/>
    <xf numFmtId="169" fontId="0" fillId="0" borderId="0" xfId="0" applyNumberFormat="1"/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"/>
  <sheetViews>
    <sheetView tabSelected="1" workbookViewId="0">
      <selection activeCell="C2" sqref="C2"/>
    </sheetView>
  </sheetViews>
  <sheetFormatPr defaultRowHeight="12.75" x14ac:dyDescent="0.2"/>
  <cols>
    <col min="1" max="1" width="13.28515625" customWidth="1"/>
    <col min="2" max="2" width="2" customWidth="1"/>
    <col min="3" max="3" width="9" customWidth="1"/>
    <col min="4" max="4" width="25" customWidth="1"/>
    <col min="5" max="19" width="14.5703125" customWidth="1"/>
    <col min="20" max="21" width="15.5703125" customWidth="1"/>
  </cols>
  <sheetData>
    <row r="1" spans="1:21" x14ac:dyDescent="0.2">
      <c r="A1" s="1" t="s">
        <v>0</v>
      </c>
      <c r="C1" s="2" t="s">
        <v>1</v>
      </c>
    </row>
    <row r="2" spans="1:21" x14ac:dyDescent="0.2">
      <c r="A2" s="1" t="s">
        <v>2</v>
      </c>
      <c r="C2" s="8"/>
    </row>
    <row r="3" spans="1:21" x14ac:dyDescent="0.2">
      <c r="A3" s="1" t="s">
        <v>3</v>
      </c>
      <c r="C3" s="9"/>
    </row>
    <row r="4" spans="1:21" x14ac:dyDescent="0.2">
      <c r="A4" s="1"/>
    </row>
    <row r="5" spans="1:21" x14ac:dyDescent="0.2">
      <c r="A5" s="1" t="s">
        <v>4</v>
      </c>
      <c r="C5" t="s">
        <v>51</v>
      </c>
    </row>
    <row r="6" spans="1:21" x14ac:dyDescent="0.2">
      <c r="A6" s="1"/>
    </row>
    <row r="7" spans="1:21" x14ac:dyDescent="0.2">
      <c r="A7" s="1"/>
    </row>
    <row r="8" spans="1:21" ht="13.5" thickBot="1" x14ac:dyDescent="0.25">
      <c r="A8" s="1" t="s">
        <v>5</v>
      </c>
    </row>
    <row r="9" spans="1:21" ht="13.5" thickTop="1" x14ac:dyDescent="0.2">
      <c r="A9" s="1"/>
      <c r="C9" s="3"/>
      <c r="D9" s="3"/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3" t="s">
        <v>12</v>
      </c>
      <c r="L9" s="3" t="s">
        <v>13</v>
      </c>
      <c r="M9" s="3" t="s">
        <v>14</v>
      </c>
      <c r="N9" s="3" t="s">
        <v>15</v>
      </c>
      <c r="O9" s="3" t="s">
        <v>16</v>
      </c>
      <c r="P9" s="3" t="s">
        <v>17</v>
      </c>
      <c r="Q9" s="3" t="s">
        <v>18</v>
      </c>
      <c r="R9" s="3" t="s">
        <v>19</v>
      </c>
      <c r="S9" s="3" t="s">
        <v>20</v>
      </c>
      <c r="T9" s="3" t="s">
        <v>21</v>
      </c>
      <c r="U9" s="3" t="s">
        <v>22</v>
      </c>
    </row>
    <row r="10" spans="1:21" x14ac:dyDescent="0.2">
      <c r="C10" s="4" t="s">
        <v>23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21" x14ac:dyDescent="0.2">
      <c r="C11" s="4"/>
      <c r="D11" s="4" t="s">
        <v>24</v>
      </c>
      <c r="E11" s="10">
        <v>1688352.3042750002</v>
      </c>
      <c r="F11" s="10">
        <v>1713677.5888391251</v>
      </c>
      <c r="G11" s="10">
        <v>1739382.7526717118</v>
      </c>
      <c r="H11" s="10">
        <f t="shared" ref="H11:H12" si="0">SUM(E11:G11)</f>
        <v>5141412.6457858374</v>
      </c>
      <c r="I11" s="10">
        <v>1765473.4939617878</v>
      </c>
      <c r="J11" s="10">
        <v>1791955.5963712146</v>
      </c>
      <c r="K11" s="10">
        <v>1818834.9303167826</v>
      </c>
      <c r="L11" s="10">
        <f t="shared" ref="L11:L12" si="1">SUM(I11:K11)</f>
        <v>5376264.0206497852</v>
      </c>
      <c r="M11" s="10">
        <v>1846117.4542715342</v>
      </c>
      <c r="N11" s="10">
        <v>1873809.2160856074</v>
      </c>
      <c r="O11" s="10">
        <v>1901916.3543268912</v>
      </c>
      <c r="P11" s="10">
        <f t="shared" ref="P11:P12" si="2">SUM(M11:O11)</f>
        <v>5621843.0246840324</v>
      </c>
      <c r="Q11" s="10">
        <v>4013298.8136337702</v>
      </c>
      <c r="R11" s="10">
        <v>4073498.2958382769</v>
      </c>
      <c r="S11" s="10">
        <v>4134600.7702758508</v>
      </c>
      <c r="T11" s="11">
        <f t="shared" ref="T11:T12" si="3">SUM(Q11:S11)</f>
        <v>12221397.879747897</v>
      </c>
      <c r="U11" s="11">
        <f t="shared" ref="U11:U12" si="4">SUM(T11,P11,L11,H11)</f>
        <v>28360917.570867553</v>
      </c>
    </row>
    <row r="12" spans="1:21" x14ac:dyDescent="0.2">
      <c r="C12" s="4"/>
      <c r="D12" s="4" t="s">
        <v>25</v>
      </c>
      <c r="E12" s="10">
        <v>347050.19587874995</v>
      </c>
      <c r="F12" s="10">
        <v>352255.94881693122</v>
      </c>
      <c r="G12" s="10">
        <v>357539.78804918524</v>
      </c>
      <c r="H12" s="10">
        <f t="shared" si="0"/>
        <v>1056845.9327448665</v>
      </c>
      <c r="I12" s="10">
        <v>362902.884869923</v>
      </c>
      <c r="J12" s="10">
        <v>368346.42814297177</v>
      </c>
      <c r="K12" s="10">
        <v>373871.62456511636</v>
      </c>
      <c r="L12" s="10">
        <f t="shared" si="1"/>
        <v>1105120.9375780111</v>
      </c>
      <c r="M12" s="10">
        <v>379479.69893359306</v>
      </c>
      <c r="N12" s="10">
        <v>385171.89441759704</v>
      </c>
      <c r="O12" s="10">
        <v>390949.4728338609</v>
      </c>
      <c r="P12" s="10">
        <f t="shared" si="2"/>
        <v>1155601.0661850511</v>
      </c>
      <c r="Q12" s="10">
        <v>824955.86724694143</v>
      </c>
      <c r="R12" s="10">
        <v>837330.20525564556</v>
      </c>
      <c r="S12" s="10">
        <v>849890.15833448025</v>
      </c>
      <c r="T12" s="11">
        <f t="shared" si="3"/>
        <v>2512176.2308370671</v>
      </c>
      <c r="U12" s="11">
        <f t="shared" si="4"/>
        <v>5829744.1673449958</v>
      </c>
    </row>
    <row r="13" spans="1:21" x14ac:dyDescent="0.2">
      <c r="C13" s="4"/>
      <c r="D13" s="4" t="s">
        <v>26</v>
      </c>
      <c r="E13" s="10">
        <f>SUM(E11:E12)</f>
        <v>2035402.5001537502</v>
      </c>
      <c r="F13" s="10">
        <f t="shared" ref="F13:U13" si="5">SUM(F11:F12)</f>
        <v>2065933.5376560562</v>
      </c>
      <c r="G13" s="10">
        <f t="shared" si="5"/>
        <v>2096922.540720897</v>
      </c>
      <c r="H13" s="10">
        <f>SUM(H11:H12)</f>
        <v>6198258.5785307037</v>
      </c>
      <c r="I13" s="10">
        <f t="shared" si="5"/>
        <v>2128376.3788317107</v>
      </c>
      <c r="J13" s="10">
        <f t="shared" si="5"/>
        <v>2160302.0245141862</v>
      </c>
      <c r="K13" s="10">
        <f t="shared" si="5"/>
        <v>2192706.5548818987</v>
      </c>
      <c r="L13" s="10">
        <f>SUM(L11:L12)</f>
        <v>6481384.9582277965</v>
      </c>
      <c r="M13" s="10">
        <f t="shared" si="5"/>
        <v>2225597.1532051275</v>
      </c>
      <c r="N13" s="10">
        <f t="shared" si="5"/>
        <v>2258981.1105032046</v>
      </c>
      <c r="O13" s="10">
        <f t="shared" si="5"/>
        <v>2292865.8271607524</v>
      </c>
      <c r="P13" s="10">
        <f>SUM(P11:P12)</f>
        <v>6777444.090869084</v>
      </c>
      <c r="Q13" s="10">
        <f t="shared" si="5"/>
        <v>4838254.6808807114</v>
      </c>
      <c r="R13" s="10">
        <f t="shared" si="5"/>
        <v>4910828.5010939222</v>
      </c>
      <c r="S13" s="10">
        <f t="shared" si="5"/>
        <v>4984490.9286103314</v>
      </c>
      <c r="T13" s="11">
        <f t="shared" si="5"/>
        <v>14733574.110584965</v>
      </c>
      <c r="U13" s="11">
        <f t="shared" si="5"/>
        <v>34190661.738212548</v>
      </c>
    </row>
    <row r="14" spans="1:21" x14ac:dyDescent="0.2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21" x14ac:dyDescent="0.2">
      <c r="C15" s="4" t="s">
        <v>27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21" x14ac:dyDescent="0.2">
      <c r="C16" s="4"/>
      <c r="D16" s="4" t="s">
        <v>28</v>
      </c>
      <c r="E16" s="10">
        <v>1087910.6891472819</v>
      </c>
      <c r="F16" s="10">
        <v>1097701.8853496073</v>
      </c>
      <c r="G16" s="10">
        <v>1107581.2023177538</v>
      </c>
      <c r="H16" s="10">
        <f t="shared" ref="H16:H19" si="6">SUM(E16:G16)</f>
        <v>3293193.7768146433</v>
      </c>
      <c r="I16" s="10">
        <v>1117549.4331386136</v>
      </c>
      <c r="J16" s="10">
        <v>1127607.3780368611</v>
      </c>
      <c r="K16" s="10">
        <v>1137755.8444391929</v>
      </c>
      <c r="L16" s="10">
        <f t="shared" ref="L16:L19" si="7">SUM(I16:K16)</f>
        <v>3382912.6556146676</v>
      </c>
      <c r="M16" s="10">
        <v>1147995.6470391457</v>
      </c>
      <c r="N16" s="10">
        <v>1158327.6078624979</v>
      </c>
      <c r="O16" s="10">
        <v>1168752.5563332604</v>
      </c>
      <c r="P16" s="10">
        <f t="shared" ref="P16:P19" si="8">SUM(M16:O16)</f>
        <v>3475075.8112349045</v>
      </c>
      <c r="Q16" s="10">
        <v>2495642.7109546643</v>
      </c>
      <c r="R16" s="10">
        <v>2518103.4953532564</v>
      </c>
      <c r="S16" s="10">
        <v>2540766.4268114353</v>
      </c>
      <c r="T16" s="10">
        <f t="shared" ref="T16:T19" si="9">SUM(Q16:S16)</f>
        <v>7554512.6331193559</v>
      </c>
      <c r="U16" s="10">
        <f t="shared" ref="U16:U19" si="10">SUM(T16,P16,L16,H16)</f>
        <v>17705694.876783572</v>
      </c>
    </row>
    <row r="17" spans="3:21" x14ac:dyDescent="0.2">
      <c r="C17" s="4"/>
      <c r="D17" s="4" t="s">
        <v>29</v>
      </c>
      <c r="E17" s="10">
        <v>16585.877248434001</v>
      </c>
      <c r="F17" s="10">
        <v>16735.150143669907</v>
      </c>
      <c r="G17" s="10">
        <v>16885.766494962936</v>
      </c>
      <c r="H17" s="10">
        <f t="shared" si="6"/>
        <v>50206.793887066844</v>
      </c>
      <c r="I17" s="10">
        <v>17037.738393417603</v>
      </c>
      <c r="J17" s="10">
        <v>17191.078038958363</v>
      </c>
      <c r="K17" s="10">
        <v>17345.797741308987</v>
      </c>
      <c r="L17" s="10">
        <f t="shared" si="7"/>
        <v>51574.614173684953</v>
      </c>
      <c r="M17" s="10">
        <v>17501.909920980765</v>
      </c>
      <c r="N17" s="10">
        <v>17659.427110269597</v>
      </c>
      <c r="O17" s="10">
        <v>17818.361954262025</v>
      </c>
      <c r="P17" s="10">
        <f t="shared" si="8"/>
        <v>52979.698985512383</v>
      </c>
      <c r="Q17" s="10">
        <v>38047.630263001665</v>
      </c>
      <c r="R17" s="10">
        <v>38390.058935368688</v>
      </c>
      <c r="S17" s="10">
        <v>38735.569465787004</v>
      </c>
      <c r="T17" s="10">
        <f t="shared" si="9"/>
        <v>115173.25866415736</v>
      </c>
      <c r="U17" s="10">
        <f t="shared" si="10"/>
        <v>269934.36571042152</v>
      </c>
    </row>
    <row r="18" spans="3:21" x14ac:dyDescent="0.2">
      <c r="C18" s="4"/>
      <c r="D18" s="4" t="s">
        <v>30</v>
      </c>
      <c r="E18" s="10">
        <v>76172.176992808003</v>
      </c>
      <c r="F18" s="10">
        <v>76857.726585743279</v>
      </c>
      <c r="G18" s="10">
        <v>77549.446125014962</v>
      </c>
      <c r="H18" s="10">
        <f t="shared" si="6"/>
        <v>230579.34970356623</v>
      </c>
      <c r="I18" s="10">
        <v>78247.391140140098</v>
      </c>
      <c r="J18" s="10">
        <v>78951.617660401374</v>
      </c>
      <c r="K18" s="10">
        <v>79662.182219344977</v>
      </c>
      <c r="L18" s="10">
        <f t="shared" si="7"/>
        <v>236861.19101988644</v>
      </c>
      <c r="M18" s="10">
        <v>80379.14185931909</v>
      </c>
      <c r="N18" s="10">
        <v>81102.554136052961</v>
      </c>
      <c r="O18" s="10">
        <v>81832.477123277436</v>
      </c>
      <c r="P18" s="10">
        <f t="shared" si="8"/>
        <v>243314.17311864949</v>
      </c>
      <c r="Q18" s="10">
        <v>174737.26491156322</v>
      </c>
      <c r="R18" s="10">
        <v>176309.90029576729</v>
      </c>
      <c r="S18" s="10">
        <v>177896.68939842918</v>
      </c>
      <c r="T18" s="10">
        <f t="shared" si="9"/>
        <v>528943.85460575973</v>
      </c>
      <c r="U18" s="10">
        <f t="shared" si="10"/>
        <v>1239698.5684478618</v>
      </c>
    </row>
    <row r="19" spans="3:21" x14ac:dyDescent="0.2">
      <c r="C19" s="4"/>
      <c r="D19" s="4" t="s">
        <v>31</v>
      </c>
      <c r="E19" s="10">
        <v>5897.2007994432006</v>
      </c>
      <c r="F19" s="10">
        <v>5950.2756066381889</v>
      </c>
      <c r="G19" s="10">
        <v>6003.8280870979324</v>
      </c>
      <c r="H19" s="10">
        <f t="shared" si="6"/>
        <v>17851.304493179323</v>
      </c>
      <c r="I19" s="10">
        <v>6057.862539881814</v>
      </c>
      <c r="J19" s="10">
        <v>6112.38330274075</v>
      </c>
      <c r="K19" s="10">
        <v>6167.3947524654168</v>
      </c>
      <c r="L19" s="10">
        <f t="shared" si="7"/>
        <v>18337.640595087982</v>
      </c>
      <c r="M19" s="10">
        <v>6222.9013052376058</v>
      </c>
      <c r="N19" s="10">
        <v>6278.9074169847454</v>
      </c>
      <c r="O19" s="10">
        <v>6335.4175837376069</v>
      </c>
      <c r="P19" s="10">
        <f t="shared" si="8"/>
        <v>18837.226305959957</v>
      </c>
      <c r="Q19" s="10">
        <v>13528.046315733925</v>
      </c>
      <c r="R19" s="10">
        <v>13649.798732575531</v>
      </c>
      <c r="S19" s="10">
        <v>13772.646921168711</v>
      </c>
      <c r="T19" s="10">
        <f t="shared" si="9"/>
        <v>40950.491969478171</v>
      </c>
      <c r="U19" s="10">
        <f t="shared" si="10"/>
        <v>95976.663363705433</v>
      </c>
    </row>
    <row r="20" spans="3:21" x14ac:dyDescent="0.2">
      <c r="C20" s="4"/>
      <c r="D20" s="4" t="s">
        <v>32</v>
      </c>
      <c r="E20" s="10">
        <f>SUM(E16:E19)</f>
        <v>1186565.9441879671</v>
      </c>
      <c r="F20" s="10">
        <f t="shared" ref="F20:U20" si="11">SUM(F16:F19)</f>
        <v>1197245.0376856588</v>
      </c>
      <c r="G20" s="10">
        <f t="shared" si="11"/>
        <v>1208020.2430248295</v>
      </c>
      <c r="H20" s="10">
        <f>SUM(H16:H19)</f>
        <v>3591831.2248984557</v>
      </c>
      <c r="I20" s="10">
        <f t="shared" si="11"/>
        <v>1218892.4252120531</v>
      </c>
      <c r="J20" s="10">
        <f t="shared" si="11"/>
        <v>1229862.4570389616</v>
      </c>
      <c r="K20" s="10">
        <f t="shared" si="11"/>
        <v>1240931.2191523123</v>
      </c>
      <c r="L20" s="10">
        <f>SUM(L16:L19)</f>
        <v>3689686.1014033267</v>
      </c>
      <c r="M20" s="10">
        <f t="shared" si="11"/>
        <v>1252099.600124683</v>
      </c>
      <c r="N20" s="10">
        <f t="shared" si="11"/>
        <v>1263368.4965258052</v>
      </c>
      <c r="O20" s="10">
        <f t="shared" si="11"/>
        <v>1274738.8129945374</v>
      </c>
      <c r="P20" s="10">
        <f>SUM(P16:P19)</f>
        <v>3790206.9096450261</v>
      </c>
      <c r="Q20" s="10">
        <f t="shared" si="11"/>
        <v>2721955.6524449629</v>
      </c>
      <c r="R20" s="10">
        <f t="shared" si="11"/>
        <v>2746453.2533169682</v>
      </c>
      <c r="S20" s="10">
        <f t="shared" si="11"/>
        <v>2771171.3325968203</v>
      </c>
      <c r="T20" s="10">
        <f t="shared" si="11"/>
        <v>8239580.2383587509</v>
      </c>
      <c r="U20" s="10">
        <f t="shared" si="11"/>
        <v>19311304.474305563</v>
      </c>
    </row>
    <row r="21" spans="3:21" x14ac:dyDescent="0.2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3:21" x14ac:dyDescent="0.2">
      <c r="C22" s="4" t="s">
        <v>33</v>
      </c>
      <c r="D22" s="4"/>
      <c r="E22" s="10">
        <f t="shared" ref="E22:K22" si="12">E13-E20</f>
        <v>848836.55596578307</v>
      </c>
      <c r="F22" s="10">
        <f t="shared" si="12"/>
        <v>868688.49997039745</v>
      </c>
      <c r="G22" s="10">
        <f t="shared" si="12"/>
        <v>888902.29769606749</v>
      </c>
      <c r="H22" s="10">
        <f>SUM(E22:G22)</f>
        <v>2606427.353632248</v>
      </c>
      <c r="I22" s="10">
        <f t="shared" si="12"/>
        <v>909483.95361965755</v>
      </c>
      <c r="J22" s="10">
        <f t="shared" si="12"/>
        <v>930439.56747522461</v>
      </c>
      <c r="K22" s="10">
        <f t="shared" si="12"/>
        <v>951775.33572958643</v>
      </c>
      <c r="L22" s="10">
        <f>SUM(I22:K22)</f>
        <v>2791698.8568244688</v>
      </c>
      <c r="M22" s="10">
        <f t="shared" ref="M22:S22" si="13">M13-M20</f>
        <v>973497.55308044446</v>
      </c>
      <c r="N22" s="10">
        <f t="shared" si="13"/>
        <v>995612.61397739942</v>
      </c>
      <c r="O22" s="10">
        <f t="shared" si="13"/>
        <v>1018127.014166215</v>
      </c>
      <c r="P22" s="10">
        <f>SUM(M22:O22)</f>
        <v>2987237.1812240588</v>
      </c>
      <c r="Q22" s="10">
        <f t="shared" si="13"/>
        <v>2116299.0284357485</v>
      </c>
      <c r="R22" s="10">
        <f t="shared" si="13"/>
        <v>2164375.247776954</v>
      </c>
      <c r="S22" s="10">
        <f t="shared" si="13"/>
        <v>2213319.5960135111</v>
      </c>
      <c r="T22" s="10">
        <f>SUM(Q22:S22)</f>
        <v>6493993.872226214</v>
      </c>
      <c r="U22" s="10">
        <f>SUM(T22,P22,L22,H22)</f>
        <v>14879357.263906989</v>
      </c>
    </row>
    <row r="23" spans="3:21" x14ac:dyDescent="0.2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3:21" x14ac:dyDescent="0.2">
      <c r="C24" s="4" t="s">
        <v>34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3:21" x14ac:dyDescent="0.2">
      <c r="C25" s="4"/>
      <c r="D25" s="4" t="s">
        <v>35</v>
      </c>
      <c r="E25" s="10">
        <v>239200</v>
      </c>
      <c r="F25" s="10">
        <v>239200</v>
      </c>
      <c r="G25" s="10">
        <v>239200</v>
      </c>
      <c r="H25" s="10">
        <f t="shared" ref="H25:H35" si="14">SUM(E25:G25)</f>
        <v>717600</v>
      </c>
      <c r="I25" s="10">
        <v>239200</v>
      </c>
      <c r="J25" s="10">
        <v>239200</v>
      </c>
      <c r="K25" s="10">
        <v>239200</v>
      </c>
      <c r="L25" s="10">
        <f t="shared" ref="L25:L35" si="15">SUM(I25:K25)</f>
        <v>717600</v>
      </c>
      <c r="M25" s="10">
        <v>239200</v>
      </c>
      <c r="N25" s="10">
        <v>239200</v>
      </c>
      <c r="O25" s="10">
        <v>239200</v>
      </c>
      <c r="P25" s="10">
        <f t="shared" ref="P25:P35" si="16">SUM(M25:O25)</f>
        <v>717600</v>
      </c>
      <c r="Q25" s="10">
        <v>520000</v>
      </c>
      <c r="R25" s="10">
        <v>520000</v>
      </c>
      <c r="S25" s="10">
        <v>520000</v>
      </c>
      <c r="T25" s="10">
        <f t="shared" ref="T25:T35" si="17">SUM(Q25:S25)</f>
        <v>1560000</v>
      </c>
      <c r="U25" s="10">
        <f t="shared" ref="U25:U35" si="18">SUM(T25,P25,L25,H25)</f>
        <v>3712800</v>
      </c>
    </row>
    <row r="26" spans="3:21" x14ac:dyDescent="0.2">
      <c r="C26" s="4"/>
      <c r="D26" s="4" t="s">
        <v>36</v>
      </c>
      <c r="E26" s="10">
        <v>281060</v>
      </c>
      <c r="F26" s="10">
        <v>281060</v>
      </c>
      <c r="G26" s="10">
        <v>281060</v>
      </c>
      <c r="H26" s="10">
        <f t="shared" si="14"/>
        <v>843180</v>
      </c>
      <c r="I26" s="10">
        <v>281060</v>
      </c>
      <c r="J26" s="10">
        <v>281060</v>
      </c>
      <c r="K26" s="10">
        <v>281060</v>
      </c>
      <c r="L26" s="10">
        <f t="shared" si="15"/>
        <v>843180</v>
      </c>
      <c r="M26" s="10">
        <v>281060</v>
      </c>
      <c r="N26" s="10">
        <v>281060</v>
      </c>
      <c r="O26" s="10">
        <v>281060</v>
      </c>
      <c r="P26" s="10">
        <f t="shared" si="16"/>
        <v>843180</v>
      </c>
      <c r="Q26" s="10">
        <v>611000</v>
      </c>
      <c r="R26" s="10">
        <v>611000</v>
      </c>
      <c r="S26" s="10">
        <v>611000</v>
      </c>
      <c r="T26" s="10">
        <f t="shared" si="17"/>
        <v>1833000</v>
      </c>
      <c r="U26" s="10">
        <f t="shared" si="18"/>
        <v>4362540</v>
      </c>
    </row>
    <row r="27" spans="3:21" x14ac:dyDescent="0.2">
      <c r="C27" s="4"/>
      <c r="D27" s="4" t="s">
        <v>37</v>
      </c>
      <c r="E27" s="10">
        <v>29900</v>
      </c>
      <c r="F27" s="10">
        <v>29900</v>
      </c>
      <c r="G27" s="10">
        <v>29900</v>
      </c>
      <c r="H27" s="10">
        <f t="shared" si="14"/>
        <v>89700</v>
      </c>
      <c r="I27" s="10">
        <v>29900</v>
      </c>
      <c r="J27" s="10">
        <v>29900</v>
      </c>
      <c r="K27" s="10">
        <v>29900</v>
      </c>
      <c r="L27" s="10">
        <f t="shared" si="15"/>
        <v>89700</v>
      </c>
      <c r="M27" s="10">
        <v>29900</v>
      </c>
      <c r="N27" s="10">
        <v>29900</v>
      </c>
      <c r="O27" s="10">
        <v>29900</v>
      </c>
      <c r="P27" s="10">
        <f t="shared" si="16"/>
        <v>89700</v>
      </c>
      <c r="Q27" s="10">
        <v>65000</v>
      </c>
      <c r="R27" s="10">
        <v>65000</v>
      </c>
      <c r="S27" s="10">
        <v>65000</v>
      </c>
      <c r="T27" s="10">
        <f t="shared" si="17"/>
        <v>195000</v>
      </c>
      <c r="U27" s="10">
        <f t="shared" si="18"/>
        <v>464100</v>
      </c>
    </row>
    <row r="28" spans="3:21" x14ac:dyDescent="0.2">
      <c r="C28" s="4"/>
      <c r="D28" s="4" t="s">
        <v>38</v>
      </c>
      <c r="E28" s="10">
        <v>4485</v>
      </c>
      <c r="F28" s="10">
        <v>4485</v>
      </c>
      <c r="G28" s="10">
        <v>4485</v>
      </c>
      <c r="H28" s="10">
        <f t="shared" si="14"/>
        <v>13455</v>
      </c>
      <c r="I28" s="10">
        <v>4485</v>
      </c>
      <c r="J28" s="10">
        <v>4485</v>
      </c>
      <c r="K28" s="10">
        <v>4485</v>
      </c>
      <c r="L28" s="10">
        <f t="shared" si="15"/>
        <v>13455</v>
      </c>
      <c r="M28" s="10">
        <v>4485</v>
      </c>
      <c r="N28" s="10">
        <v>4485</v>
      </c>
      <c r="O28" s="10">
        <v>4485</v>
      </c>
      <c r="P28" s="10">
        <f t="shared" si="16"/>
        <v>13455</v>
      </c>
      <c r="Q28" s="10">
        <v>9750</v>
      </c>
      <c r="R28" s="10">
        <v>9750</v>
      </c>
      <c r="S28" s="10">
        <v>9750</v>
      </c>
      <c r="T28" s="10">
        <f t="shared" si="17"/>
        <v>29250</v>
      </c>
      <c r="U28" s="10">
        <f t="shared" si="18"/>
        <v>69615</v>
      </c>
    </row>
    <row r="29" spans="3:21" x14ac:dyDescent="0.2">
      <c r="C29" s="4"/>
      <c r="D29" s="4" t="s">
        <v>39</v>
      </c>
      <c r="E29" s="10">
        <v>0</v>
      </c>
      <c r="F29" s="10">
        <v>0</v>
      </c>
      <c r="G29" s="10">
        <v>0</v>
      </c>
      <c r="H29" s="10">
        <f t="shared" si="14"/>
        <v>0</v>
      </c>
      <c r="I29" s="10">
        <v>0</v>
      </c>
      <c r="J29" s="10">
        <v>14172.6</v>
      </c>
      <c r="K29" s="10">
        <v>0</v>
      </c>
      <c r="L29" s="10">
        <f t="shared" si="15"/>
        <v>14172.6</v>
      </c>
      <c r="M29" s="10">
        <v>0</v>
      </c>
      <c r="N29" s="10">
        <v>0</v>
      </c>
      <c r="O29" s="10">
        <v>0</v>
      </c>
      <c r="P29" s="10">
        <f t="shared" si="16"/>
        <v>0</v>
      </c>
      <c r="Q29" s="10">
        <v>0</v>
      </c>
      <c r="R29" s="10">
        <v>0</v>
      </c>
      <c r="S29" s="10">
        <v>0</v>
      </c>
      <c r="T29" s="10">
        <f t="shared" si="17"/>
        <v>0</v>
      </c>
      <c r="U29" s="10">
        <f t="shared" si="18"/>
        <v>14172.6</v>
      </c>
    </row>
    <row r="30" spans="3:21" x14ac:dyDescent="0.2">
      <c r="C30" s="4"/>
      <c r="D30" s="4" t="s">
        <v>40</v>
      </c>
      <c r="E30" s="10">
        <v>17200.168998376001</v>
      </c>
      <c r="F30" s="10">
        <v>17354.970519361385</v>
      </c>
      <c r="G30" s="10">
        <v>17511.165254035637</v>
      </c>
      <c r="H30" s="10">
        <f t="shared" si="14"/>
        <v>52066.304771773022</v>
      </c>
      <c r="I30" s="10">
        <v>17668.76574132196</v>
      </c>
      <c r="J30" s="10">
        <v>17827.784632993855</v>
      </c>
      <c r="K30" s="10">
        <v>17988.234694690804</v>
      </c>
      <c r="L30" s="10">
        <f t="shared" si="15"/>
        <v>53484.785069006626</v>
      </c>
      <c r="M30" s="10">
        <v>18150.128806943016</v>
      </c>
      <c r="N30" s="10">
        <v>18313.479966205505</v>
      </c>
      <c r="O30" s="10">
        <v>18478.301285901354</v>
      </c>
      <c r="P30" s="10">
        <f t="shared" si="16"/>
        <v>54941.910059049871</v>
      </c>
      <c r="Q30" s="10">
        <v>39456.801754223947</v>
      </c>
      <c r="R30" s="10">
        <v>39811.912970011967</v>
      </c>
      <c r="S30" s="10">
        <v>40170.220186742074</v>
      </c>
      <c r="T30" s="10">
        <f t="shared" si="17"/>
        <v>119438.93491097799</v>
      </c>
      <c r="U30" s="10">
        <f t="shared" si="18"/>
        <v>279931.93481080746</v>
      </c>
    </row>
    <row r="31" spans="3:21" x14ac:dyDescent="0.2">
      <c r="C31" s="4"/>
      <c r="D31" s="4" t="s">
        <v>41</v>
      </c>
      <c r="E31" s="10">
        <v>8790.6</v>
      </c>
      <c r="F31" s="10">
        <v>8790.6</v>
      </c>
      <c r="G31" s="10">
        <v>8790.6</v>
      </c>
      <c r="H31" s="10">
        <f t="shared" si="14"/>
        <v>26371.800000000003</v>
      </c>
      <c r="I31" s="10">
        <v>8790.6</v>
      </c>
      <c r="J31" s="10">
        <v>8790.6</v>
      </c>
      <c r="K31" s="10">
        <v>8790.6</v>
      </c>
      <c r="L31" s="10">
        <f t="shared" si="15"/>
        <v>26371.800000000003</v>
      </c>
      <c r="M31" s="10">
        <v>8790.6</v>
      </c>
      <c r="N31" s="10">
        <v>8790.6</v>
      </c>
      <c r="O31" s="10">
        <v>8790.6</v>
      </c>
      <c r="P31" s="10">
        <f t="shared" si="16"/>
        <v>26371.800000000003</v>
      </c>
      <c r="Q31" s="10">
        <v>19110</v>
      </c>
      <c r="R31" s="10">
        <v>19110</v>
      </c>
      <c r="S31" s="10">
        <v>19110</v>
      </c>
      <c r="T31" s="10">
        <f t="shared" si="17"/>
        <v>57330</v>
      </c>
      <c r="U31" s="10">
        <f t="shared" si="18"/>
        <v>136445.40000000002</v>
      </c>
    </row>
    <row r="32" spans="3:21" x14ac:dyDescent="0.2">
      <c r="C32" s="4"/>
      <c r="D32" s="4" t="s">
        <v>42</v>
      </c>
      <c r="E32" s="10">
        <v>5980</v>
      </c>
      <c r="F32" s="10">
        <v>5980</v>
      </c>
      <c r="G32" s="10">
        <v>5980</v>
      </c>
      <c r="H32" s="10">
        <f t="shared" si="14"/>
        <v>17940</v>
      </c>
      <c r="I32" s="10">
        <v>5980</v>
      </c>
      <c r="J32" s="10">
        <v>5980</v>
      </c>
      <c r="K32" s="10">
        <v>5980</v>
      </c>
      <c r="L32" s="10">
        <f t="shared" si="15"/>
        <v>17940</v>
      </c>
      <c r="M32" s="10">
        <v>5980</v>
      </c>
      <c r="N32" s="10">
        <v>5980</v>
      </c>
      <c r="O32" s="10">
        <v>5980</v>
      </c>
      <c r="P32" s="10">
        <f t="shared" si="16"/>
        <v>17940</v>
      </c>
      <c r="Q32" s="10">
        <v>13000</v>
      </c>
      <c r="R32" s="10">
        <v>13000</v>
      </c>
      <c r="S32" s="10">
        <v>13000</v>
      </c>
      <c r="T32" s="10">
        <f t="shared" si="17"/>
        <v>39000</v>
      </c>
      <c r="U32" s="10">
        <f t="shared" si="18"/>
        <v>92820</v>
      </c>
    </row>
    <row r="33" spans="3:21" x14ac:dyDescent="0.2">
      <c r="C33" s="4"/>
      <c r="D33" s="4" t="s">
        <v>43</v>
      </c>
      <c r="E33" s="10">
        <v>12285.83499884</v>
      </c>
      <c r="F33" s="10">
        <v>12396.407513829561</v>
      </c>
      <c r="G33" s="10">
        <v>12507.975181454029</v>
      </c>
      <c r="H33" s="10">
        <f t="shared" si="14"/>
        <v>37190.217694123588</v>
      </c>
      <c r="I33" s="10">
        <v>12620.546958087116</v>
      </c>
      <c r="J33" s="10">
        <v>12734.1318807099</v>
      </c>
      <c r="K33" s="10">
        <v>12848.739067636288</v>
      </c>
      <c r="L33" s="10">
        <f t="shared" si="15"/>
        <v>38203.4179064333</v>
      </c>
      <c r="M33" s="10">
        <v>12964.377719245014</v>
      </c>
      <c r="N33" s="10">
        <v>13081.057118718221</v>
      </c>
      <c r="O33" s="10">
        <v>13198.786632786683</v>
      </c>
      <c r="P33" s="10">
        <f t="shared" si="16"/>
        <v>39244.221470749922</v>
      </c>
      <c r="Q33" s="10">
        <v>28183.429824445684</v>
      </c>
      <c r="R33" s="10">
        <v>28437.080692865693</v>
      </c>
      <c r="S33" s="10">
        <v>28693.014419101484</v>
      </c>
      <c r="T33" s="10">
        <f t="shared" si="17"/>
        <v>85313.524936412869</v>
      </c>
      <c r="U33" s="10">
        <f t="shared" si="18"/>
        <v>199951.38200771969</v>
      </c>
    </row>
    <row r="34" spans="3:21" x14ac:dyDescent="0.2">
      <c r="C34" s="4"/>
      <c r="D34" s="4" t="s">
        <v>44</v>
      </c>
      <c r="E34" s="10">
        <v>14352</v>
      </c>
      <c r="F34" s="10">
        <v>14352</v>
      </c>
      <c r="G34" s="10">
        <v>14352</v>
      </c>
      <c r="H34" s="10">
        <f t="shared" si="14"/>
        <v>43056</v>
      </c>
      <c r="I34" s="10">
        <v>14352</v>
      </c>
      <c r="J34" s="10">
        <v>14352</v>
      </c>
      <c r="K34" s="10">
        <v>14352</v>
      </c>
      <c r="L34" s="10">
        <f t="shared" si="15"/>
        <v>43056</v>
      </c>
      <c r="M34" s="10">
        <v>14352</v>
      </c>
      <c r="N34" s="10">
        <v>14352</v>
      </c>
      <c r="O34" s="10">
        <v>14352</v>
      </c>
      <c r="P34" s="10">
        <f t="shared" si="16"/>
        <v>43056</v>
      </c>
      <c r="Q34" s="10">
        <v>31200</v>
      </c>
      <c r="R34" s="10">
        <v>31200</v>
      </c>
      <c r="S34" s="10">
        <v>31200</v>
      </c>
      <c r="T34" s="10">
        <f t="shared" si="17"/>
        <v>93600</v>
      </c>
      <c r="U34" s="10">
        <f t="shared" si="18"/>
        <v>222768</v>
      </c>
    </row>
    <row r="35" spans="3:21" x14ac:dyDescent="0.2">
      <c r="C35" s="4"/>
      <c r="D35" s="4" t="s">
        <v>45</v>
      </c>
      <c r="E35" s="10">
        <v>49143.339995360002</v>
      </c>
      <c r="F35" s="10">
        <v>49585.630055318245</v>
      </c>
      <c r="G35" s="10">
        <v>50031.900725816115</v>
      </c>
      <c r="H35" s="10">
        <f t="shared" si="14"/>
        <v>148760.87077649435</v>
      </c>
      <c r="I35" s="10">
        <v>50482.187832348463</v>
      </c>
      <c r="J35" s="10">
        <v>50936.527522839599</v>
      </c>
      <c r="K35" s="10">
        <v>51394.956270545154</v>
      </c>
      <c r="L35" s="10">
        <f t="shared" si="15"/>
        <v>152813.6716257332</v>
      </c>
      <c r="M35" s="10">
        <v>51857.510876980057</v>
      </c>
      <c r="N35" s="10">
        <v>52324.228474872885</v>
      </c>
      <c r="O35" s="10">
        <v>52795.146531146733</v>
      </c>
      <c r="P35" s="10">
        <f t="shared" si="16"/>
        <v>156976.88588299969</v>
      </c>
      <c r="Q35" s="10">
        <v>112733.71929778274</v>
      </c>
      <c r="R35" s="10">
        <v>113748.32277146277</v>
      </c>
      <c r="S35" s="10">
        <v>114772.05767640594</v>
      </c>
      <c r="T35" s="10">
        <f t="shared" si="17"/>
        <v>341254.09974565147</v>
      </c>
      <c r="U35" s="10">
        <f t="shared" si="18"/>
        <v>799805.52803087875</v>
      </c>
    </row>
    <row r="36" spans="3:21" x14ac:dyDescent="0.2">
      <c r="C36" s="4"/>
      <c r="D36" s="4" t="s">
        <v>46</v>
      </c>
      <c r="E36" s="10">
        <f>SUM(E25:E35)</f>
        <v>662396.94399257598</v>
      </c>
      <c r="F36" s="10">
        <f t="shared" ref="F36:U36" si="19">SUM(F25:F35)</f>
        <v>663104.60808850918</v>
      </c>
      <c r="G36" s="10">
        <f t="shared" si="19"/>
        <v>663818.64116130571</v>
      </c>
      <c r="H36" s="10">
        <f>SUM(H25:H35)</f>
        <v>1989320.1932423909</v>
      </c>
      <c r="I36" s="10">
        <f t="shared" si="19"/>
        <v>664539.10053175758</v>
      </c>
      <c r="J36" s="10">
        <f t="shared" si="19"/>
        <v>679438.64403654332</v>
      </c>
      <c r="K36" s="10">
        <f t="shared" si="19"/>
        <v>665999.53003287222</v>
      </c>
      <c r="L36" s="10">
        <f>SUM(L25:L35)</f>
        <v>2009977.2746011734</v>
      </c>
      <c r="M36" s="10">
        <f t="shared" si="19"/>
        <v>666739.61740316811</v>
      </c>
      <c r="N36" s="10">
        <f t="shared" si="19"/>
        <v>667486.36555979657</v>
      </c>
      <c r="O36" s="10">
        <f t="shared" si="19"/>
        <v>668239.83444983477</v>
      </c>
      <c r="P36" s="10">
        <f>SUM(P25:P35)</f>
        <v>2002465.8174127997</v>
      </c>
      <c r="Q36" s="10">
        <f t="shared" si="19"/>
        <v>1449433.9508764523</v>
      </c>
      <c r="R36" s="10">
        <f t="shared" si="19"/>
        <v>1451057.3164343406</v>
      </c>
      <c r="S36" s="10">
        <f t="shared" si="19"/>
        <v>1452695.2922822493</v>
      </c>
      <c r="T36" s="10">
        <f t="shared" si="19"/>
        <v>4353186.5595930424</v>
      </c>
      <c r="U36" s="10">
        <f t="shared" si="19"/>
        <v>10354949.844849406</v>
      </c>
    </row>
    <row r="37" spans="3:21" x14ac:dyDescent="0.2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3:21" x14ac:dyDescent="0.2">
      <c r="C38" s="4" t="s">
        <v>47</v>
      </c>
      <c r="D38" s="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3:21" x14ac:dyDescent="0.2">
      <c r="C39" s="5"/>
      <c r="D39" s="5" t="s">
        <v>48</v>
      </c>
      <c r="E39" s="10">
        <v>8060000</v>
      </c>
      <c r="F39" s="10">
        <v>8092500</v>
      </c>
      <c r="G39" s="10">
        <v>8157500</v>
      </c>
      <c r="H39" s="10">
        <v>8190000</v>
      </c>
      <c r="K39" s="5"/>
      <c r="L39" s="5"/>
      <c r="M39" s="5"/>
      <c r="N39" s="5"/>
      <c r="O39" s="5"/>
      <c r="P39" s="5"/>
      <c r="Q39" s="5"/>
      <c r="R39" s="5"/>
      <c r="S39" s="5"/>
    </row>
    <row r="40" spans="3:21" x14ac:dyDescent="0.2">
      <c r="C40" s="5"/>
      <c r="D40" s="5" t="s">
        <v>49</v>
      </c>
      <c r="E40" s="10">
        <v>6509750</v>
      </c>
      <c r="F40" s="10">
        <v>6464250</v>
      </c>
      <c r="G40" s="10">
        <v>6857500</v>
      </c>
      <c r="H40" s="10">
        <v>6818500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3:21" x14ac:dyDescent="0.2">
      <c r="C41" s="5"/>
      <c r="D41" s="5"/>
      <c r="E41" s="6"/>
      <c r="F41" s="6"/>
      <c r="G41" s="6"/>
      <c r="H41" s="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3:21" ht="13.5" thickBot="1" x14ac:dyDescent="0.25">
      <c r="C42" s="7" t="s">
        <v>50</v>
      </c>
      <c r="D42" s="7"/>
      <c r="E42" s="10">
        <f>E22-E36+E39-E40</f>
        <v>1736689.6119732074</v>
      </c>
      <c r="F42" s="10">
        <f t="shared" ref="F42:U42" si="20">F22-F36+F39-F40</f>
        <v>1833833.8918818887</v>
      </c>
      <c r="G42" s="10">
        <f t="shared" si="20"/>
        <v>1525083.6565347621</v>
      </c>
      <c r="H42" s="10">
        <f t="shared" si="20"/>
        <v>1988607.1603898574</v>
      </c>
      <c r="I42" s="10">
        <f t="shared" si="20"/>
        <v>244944.85308789997</v>
      </c>
      <c r="J42" s="10">
        <f t="shared" si="20"/>
        <v>251000.92343868129</v>
      </c>
      <c r="K42" s="10">
        <f t="shared" si="20"/>
        <v>285775.8056967142</v>
      </c>
      <c r="L42" s="10">
        <f t="shared" si="20"/>
        <v>781721.58222329547</v>
      </c>
      <c r="M42" s="10">
        <f t="shared" si="20"/>
        <v>306757.93567727634</v>
      </c>
      <c r="N42" s="10">
        <f t="shared" si="20"/>
        <v>328126.24841760285</v>
      </c>
      <c r="O42" s="10">
        <f t="shared" si="20"/>
        <v>349887.1797163802</v>
      </c>
      <c r="P42" s="10">
        <f t="shared" si="20"/>
        <v>984771.36381125916</v>
      </c>
      <c r="Q42" s="10">
        <f t="shared" si="20"/>
        <v>666865.07755929627</v>
      </c>
      <c r="R42" s="10">
        <f t="shared" si="20"/>
        <v>713317.93134261342</v>
      </c>
      <c r="S42" s="10">
        <f t="shared" si="20"/>
        <v>760624.30373126175</v>
      </c>
      <c r="T42" s="10">
        <f t="shared" si="20"/>
        <v>2140807.3126331717</v>
      </c>
      <c r="U42" s="10">
        <f t="shared" si="20"/>
        <v>4524407.4190575834</v>
      </c>
    </row>
    <row r="43" spans="3:21" ht="13.5" thickTop="1" x14ac:dyDescent="0.2"/>
  </sheetData>
  <pageMargins left="0.75" right="0.75" top="1" bottom="1" header="0" footer="0"/>
  <pageSetup paperSize="9" orientation="portrait" r:id="rId1"/>
  <headerFooter alignWithMargins="0">
    <oddHeader>&amp;A</oddHeader>
    <oddFooter>Stran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" footer="0"/>
  <headerFooter alignWithMargins="0">
    <oddHeader>&amp;A</oddHeader>
    <oddFooter>Stran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Proračun Kopirnih Strojev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Jablanšček</dc:creator>
  <cp:lastModifiedBy>Admin</cp:lastModifiedBy>
  <dcterms:created xsi:type="dcterms:W3CDTF">1998-02-02T16:13:44Z</dcterms:created>
  <dcterms:modified xsi:type="dcterms:W3CDTF">2025-05-20T10:08:25Z</dcterms:modified>
</cp:coreProperties>
</file>