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4-2025\2.EKT_excel\SIEX_VAJE_2025\"/>
    </mc:Choice>
  </mc:AlternateContent>
  <xr:revisionPtr revIDLastSave="0" documentId="13_ncr:1_{CC765621-C647-43AC-A53D-E0DA96DD62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račun Kopirni Stroji" sheetId="1" r:id="rId1"/>
    <sheet name="Podatki Akcije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2" l="1"/>
  <c r="E19" i="2"/>
  <c r="E21" i="2" s="1"/>
  <c r="F19" i="2"/>
  <c r="F21" i="2" s="1"/>
  <c r="G19" i="2"/>
  <c r="G21" i="2" s="1"/>
  <c r="H19" i="2"/>
  <c r="H21" i="2" s="1"/>
  <c r="I19" i="2"/>
  <c r="E13" i="1"/>
  <c r="F13" i="1"/>
  <c r="G13" i="1"/>
  <c r="H13" i="1"/>
  <c r="I13" i="1"/>
  <c r="J13" i="1"/>
  <c r="K13" i="1"/>
  <c r="L13" i="1"/>
  <c r="M13" i="1"/>
  <c r="N13" i="1"/>
  <c r="O13" i="1"/>
  <c r="P13" i="1"/>
  <c r="E20" i="1"/>
  <c r="F20" i="1"/>
  <c r="G20" i="1"/>
  <c r="H20" i="1"/>
  <c r="I20" i="1"/>
  <c r="J20" i="1"/>
  <c r="K20" i="1"/>
  <c r="L20" i="1"/>
  <c r="M20" i="1"/>
  <c r="N20" i="1"/>
  <c r="O20" i="1"/>
  <c r="P20" i="1"/>
  <c r="E22" i="1"/>
  <c r="F22" i="1"/>
  <c r="G22" i="1"/>
  <c r="H22" i="1"/>
  <c r="I22" i="1"/>
  <c r="J22" i="1"/>
  <c r="K22" i="1"/>
  <c r="L22" i="1"/>
  <c r="M22" i="1"/>
  <c r="N22" i="1"/>
  <c r="O22" i="1"/>
  <c r="P22" i="1"/>
  <c r="E36" i="1"/>
  <c r="F36" i="1"/>
  <c r="G36" i="1"/>
  <c r="H36" i="1"/>
  <c r="I36" i="1"/>
  <c r="J36" i="1"/>
  <c r="K36" i="1"/>
  <c r="L36" i="1"/>
  <c r="M36" i="1"/>
  <c r="N36" i="1"/>
  <c r="O36" i="1"/>
  <c r="P36" i="1"/>
  <c r="E42" i="1"/>
  <c r="F42" i="1"/>
  <c r="G42" i="1"/>
  <c r="H42" i="1"/>
  <c r="I42" i="1"/>
  <c r="J42" i="1"/>
  <c r="K42" i="1"/>
  <c r="L42" i="1"/>
  <c r="M42" i="1"/>
  <c r="N42" i="1"/>
  <c r="O42" i="1"/>
  <c r="P42" i="1"/>
  <c r="I21" i="2" l="1"/>
</calcChain>
</file>

<file path=xl/sharedStrings.xml><?xml version="1.0" encoding="utf-8"?>
<sst xmlns="http://schemas.openxmlformats.org/spreadsheetml/2006/main" count="62" uniqueCount="53">
  <si>
    <t>Naslov</t>
  </si>
  <si>
    <t xml:space="preserve">SŠSK Proračun oddelka Kopirnih Strojev </t>
  </si>
  <si>
    <t>Datum</t>
  </si>
  <si>
    <t>Izdelal</t>
  </si>
  <si>
    <t>Namen</t>
  </si>
  <si>
    <t>Področje Proračuna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</si>
  <si>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</si>
  <si>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</si>
  <si>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</si>
  <si>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</si>
  <si>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</si>
  <si>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</si>
  <si>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</si>
  <si>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</si>
  <si>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</si>
  <si>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</si>
  <si>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</si>
  <si>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</si>
  <si>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Bruto Prihodek</t>
  </si>
  <si>
    <t>Prodaja</t>
  </si>
  <si>
    <t>Odprema</t>
  </si>
  <si>
    <t>Bruto Prihodek Skupaj</t>
  </si>
  <si>
    <t>Stroški Prodanega Blaga</t>
  </si>
  <si>
    <t>Blago</t>
  </si>
  <si>
    <t>Prevoz</t>
  </si>
  <si>
    <t>Popusti</t>
  </si>
  <si>
    <t>Razno</t>
  </si>
  <si>
    <t>Stroški Blaga Skupaj</t>
  </si>
  <si>
    <t>Bruto Dobiček</t>
  </si>
  <si>
    <t>Izdatki</t>
  </si>
  <si>
    <t>Oglaševanje</t>
  </si>
  <si>
    <t>Plače</t>
  </si>
  <si>
    <t>Najem</t>
  </si>
  <si>
    <t>Pripomočki</t>
  </si>
  <si>
    <t>Zavarovanje</t>
  </si>
  <si>
    <t>Telefon</t>
  </si>
  <si>
    <t>Pisarniški Material</t>
  </si>
  <si>
    <t>Šolanje</t>
  </si>
  <si>
    <t>Potovanja in Izdatki</t>
  </si>
  <si>
    <t>Davki in Licence</t>
  </si>
  <si>
    <t>Obresti</t>
  </si>
  <si>
    <t>Izdatki Skupaj</t>
  </si>
  <si>
    <t>Reklamna Akcija</t>
  </si>
  <si>
    <t>Potrebe za Akcjio</t>
  </si>
  <si>
    <t>Skupaj Stroški Akcije</t>
  </si>
  <si>
    <t>Čisti Prihodek</t>
  </si>
  <si>
    <t>SŠSK Proračun reklaminh akcij oddelka Kopirnih Strojev</t>
  </si>
  <si>
    <t>Skupno</t>
  </si>
  <si>
    <t>Razdelitev proračuna akcije</t>
  </si>
  <si>
    <t>Stroški</t>
  </si>
  <si>
    <t>Stroški Skupaj</t>
  </si>
  <si>
    <t>Preostala Sredstva</t>
  </si>
  <si>
    <t>Prikazati pričakovani proračun za oddelek Kopirnih strojev, vključujoč prodajno akcijo, v letu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</si>
</sst>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5" formatCode="#,##0.00\ &quot;SIT&quot;;\-#,##0.00\ &quot;SIT&quot;"/>
    <numFmt numFmtId="166" formatCode="_-* #,##0.00\ &quot;SIT&quot;_-;\-* #,##0.00\ &quot;SIT&quot;_-;_-* &quot;-&quot;??\ &quot;SIT&quot;_-;_-@_-"/>
    <numFmt numFmtId="167" formatCode="d/m/yy"/>
    <numFmt numFmtId="168" formatCode="&quot;$&quot;#,##0.00_);[Red]\(&quot;$&quot;#,##0.00\)"/>
    <numFmt numFmtId="169" formatCode="m/d/yy"/>
    <numFmt numFmtId="170" formatCode="#,##0.00_);[Red]\(#,##0.00\)"/>
    <numFmt numFmtId="171" formatCode="_-* #,##0\ [$€-1]_-;\-* #,##0\ [$€-1]_-;_-* &quot;-&quot;??\ [$€-1]_-;_-@_-"/>
    <numFmt numFmtId="172" formatCode="_-* #,##0\ [$€-424]_-;\-* #,##0\ [$€-424]_-;_-* &quot;-&quot;??\ [$€-424]_-;_-@_-"/>
  </numFmts>
  <fonts count="7" x14ac:knownFonts="1">
    <font>
      <sz val="10"/>
      <name val="Arial CE"/>
      <charset val="238"/>
    </font>
    <font>
      <sz val="10"/>
      <name val="Arial CE"/>
      <charset val="238"/>
    </font>
    <font>
      <b/>
      <sz val="8.5"/>
      <name val="MS Sans Serif"/>
      <family val="2"/>
      <charset val="238"/>
    </font>
    <font>
      <b/>
      <sz val="10"/>
      <name val="MS Sans Serif"/>
      <family val="2"/>
      <charset val="238"/>
    </font>
    <font>
      <sz val="10"/>
      <name val="Arial CE"/>
      <family val="2"/>
      <charset val="238"/>
    </font>
    <font>
      <sz val="10"/>
      <name val="MS Sans Serif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ck">
        <color indexed="20"/>
      </top>
      <bottom style="thin">
        <color indexed="20"/>
      </bottom>
      <diagonal/>
    </border>
    <border>
      <left/>
      <right/>
      <top/>
      <bottom style="thick">
        <color indexed="20"/>
      </bottom>
      <diagonal/>
    </border>
    <border>
      <left/>
      <right/>
      <top style="thin">
        <color indexed="20"/>
      </top>
      <bottom style="thin">
        <color indexed="20"/>
      </bottom>
      <diagonal/>
    </border>
    <border>
      <left/>
      <right/>
      <top style="thin">
        <color indexed="20"/>
      </top>
      <bottom style="thick">
        <color indexed="20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horizontal="right" wrapText="1"/>
    </xf>
    <xf numFmtId="166" fontId="0" fillId="0" borderId="1" xfId="1" applyFont="1" applyFill="1" applyBorder="1" applyAlignment="1">
      <alignment horizontal="right"/>
    </xf>
    <xf numFmtId="166" fontId="0" fillId="0" borderId="0" xfId="1" applyFont="1" applyFill="1" applyBorder="1" applyAlignment="1"/>
    <xf numFmtId="165" fontId="0" fillId="0" borderId="0" xfId="1" applyNumberFormat="1" applyFont="1" applyFill="1" applyBorder="1" applyAlignment="1"/>
    <xf numFmtId="166" fontId="0" fillId="0" borderId="0" xfId="1" applyFont="1"/>
    <xf numFmtId="2" fontId="0" fillId="0" borderId="0" xfId="0" applyNumberFormat="1" applyFill="1" applyBorder="1" applyAlignment="1"/>
    <xf numFmtId="165" fontId="0" fillId="0" borderId="0" xfId="1" applyNumberFormat="1" applyFont="1"/>
    <xf numFmtId="166" fontId="0" fillId="0" borderId="2" xfId="1" applyFont="1" applyFill="1" applyBorder="1" applyAlignment="1"/>
    <xf numFmtId="169" fontId="0" fillId="0" borderId="0" xfId="0" applyNumberFormat="1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1" xfId="0" applyFill="1" applyBorder="1" applyAlignment="1"/>
    <xf numFmtId="0" fontId="0" fillId="0" borderId="1" xfId="0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168" fontId="5" fillId="0" borderId="0" xfId="0" applyNumberFormat="1" applyFont="1" applyFill="1" applyBorder="1" applyAlignment="1">
      <alignment horizontal="left"/>
    </xf>
    <xf numFmtId="0" fontId="0" fillId="0" borderId="0" xfId="1" applyNumberFormat="1" applyFont="1" applyFill="1" applyBorder="1" applyAlignment="1"/>
    <xf numFmtId="170" fontId="5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170" fontId="0" fillId="0" borderId="3" xfId="0" applyNumberFormat="1" applyFill="1" applyBorder="1" applyAlignment="1">
      <alignment horizontal="left"/>
    </xf>
    <xf numFmtId="0" fontId="0" fillId="0" borderId="3" xfId="0" applyFill="1" applyBorder="1" applyAlignment="1">
      <alignment horizontal="left"/>
    </xf>
    <xf numFmtId="170" fontId="5" fillId="0" borderId="4" xfId="0" applyNumberFormat="1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67" fontId="6" fillId="0" borderId="0" xfId="0" applyNumberFormat="1" applyFont="1" applyAlignment="1">
      <alignment horizontal="left"/>
    </xf>
    <xf numFmtId="0" fontId="6" fillId="0" borderId="0" xfId="0" applyFont="1"/>
    <xf numFmtId="171" fontId="0" fillId="0" borderId="0" xfId="1" applyNumberFormat="1" applyFont="1" applyFill="1" applyBorder="1" applyAlignment="1"/>
    <xf numFmtId="172" fontId="0" fillId="0" borderId="0" xfId="1" applyNumberFormat="1" applyFont="1" applyFill="1" applyBorder="1" applyAlignment="1"/>
    <xf numFmtId="172" fontId="0" fillId="0" borderId="2" xfId="1" applyNumberFormat="1" applyFont="1" applyFill="1" applyBorder="1" applyAlignment="1"/>
    <xf numFmtId="172" fontId="0" fillId="0" borderId="3" xfId="1" applyNumberFormat="1" applyFont="1" applyFill="1" applyBorder="1" applyAlignment="1"/>
    <xf numFmtId="172" fontId="0" fillId="0" borderId="4" xfId="1" applyNumberFormat="1" applyFont="1" applyFill="1" applyBorder="1" applyAlignment="1"/>
    <xf numFmtId="172" fontId="0" fillId="0" borderId="0" xfId="1" applyNumberFormat="1" applyFont="1"/>
  </cellXfs>
  <cellStyles count="2">
    <cellStyle name="Navadno" xfId="0" builtinId="0"/>
    <cellStyle name="Valuta" xfId="1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</xdr:row>
      <xdr:rowOff>9525</xdr:rowOff>
    </xdr:from>
    <xdr:to>
      <xdr:col>4</xdr:col>
      <xdr:colOff>476250</xdr:colOff>
      <xdr:row>6</xdr:row>
      <xdr:rowOff>38100</xdr:rowOff>
    </xdr:to>
    <xdr:sp macro="" textlink="">
      <xdr:nvSpPr>
        <xdr:cNvPr id="1025" name="Besedilo 1">
          <a:extLst>
            <a:ext uri="{FF2B5EF4-FFF2-40B4-BE49-F238E27FC236}">
              <a16:creationId xmlns:a16="http://schemas.microsoft.com/office/drawing/2014/main" id="{277BBFEC-A749-4EC8-B5EB-CC6EF1598226}"/>
            </a:ext>
          </a:extLst>
        </xdr:cNvPr>
        <xdr:cNvSpPr txBox="1">
          <a:spLocks noChangeArrowheads="1"/>
        </xdr:cNvSpPr>
      </xdr:nvSpPr>
      <xdr:spPr bwMode="auto">
        <a:xfrm>
          <a:off x="866775" y="819150"/>
          <a:ext cx="2190750" cy="352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l-SI" sz="1000" b="0" i="0" u="none" strike="noStrike" baseline="0">
              <a:solidFill>
                <a:srgbClr val="000000"/>
              </a:solidFill>
              <a:latin typeface="MS Sans Serif"/>
            </a:rPr>
            <a:t>Za spremljanje stroškov reklamne akcije oddelka Kopirnih Strojev.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3"/>
  <sheetViews>
    <sheetView tabSelected="1" workbookViewId="0">
      <selection activeCell="C2" sqref="C2"/>
    </sheetView>
  </sheetViews>
  <sheetFormatPr defaultRowHeight="12.75" x14ac:dyDescent="0.2"/>
  <cols>
    <col min="1" max="1" width="10.85546875" customWidth="1"/>
    <col min="2" max="2" width="2" customWidth="1"/>
    <col min="3" max="3" width="7" customWidth="1"/>
    <col min="4" max="4" width="25" customWidth="1"/>
    <col min="5" max="5" width="14.5703125" customWidth="1"/>
    <col min="6" max="6" width="13" customWidth="1"/>
    <col min="7" max="7" width="13.7109375" customWidth="1"/>
    <col min="8" max="8" width="13.28515625" customWidth="1"/>
    <col min="9" max="9" width="13.5703125" customWidth="1"/>
    <col min="10" max="10" width="13.7109375" customWidth="1"/>
    <col min="11" max="11" width="13.85546875" customWidth="1"/>
    <col min="12" max="13" width="13.5703125" customWidth="1"/>
    <col min="14" max="16" width="13.7109375" customWidth="1"/>
  </cols>
  <sheetData>
    <row r="1" spans="1:16" x14ac:dyDescent="0.2">
      <c r="A1" s="1" t="s">
        <v>0</v>
      </c>
      <c r="C1" s="2" t="s">
        <v>1</v>
      </c>
    </row>
    <row r="2" spans="1:16" x14ac:dyDescent="0.2">
      <c r="A2" s="1" t="s">
        <v>2</v>
      </c>
      <c r="C2" s="25"/>
      <c r="E2" s="3"/>
    </row>
    <row r="3" spans="1:16" x14ac:dyDescent="0.2">
      <c r="A3" s="1" t="s">
        <v>3</v>
      </c>
      <c r="C3" s="26"/>
      <c r="E3" s="3"/>
    </row>
    <row r="4" spans="1:16" x14ac:dyDescent="0.2">
      <c r="A4" s="1"/>
    </row>
    <row r="5" spans="1:16" x14ac:dyDescent="0.2">
      <c r="A5" s="1" t="s">
        <v>4</v>
      </c>
      <c r="C5" t="s">
        <v>52</v>
      </c>
    </row>
    <row r="6" spans="1:16" x14ac:dyDescent="0.2">
      <c r="A6" s="1"/>
    </row>
    <row r="7" spans="1:16" x14ac:dyDescent="0.2">
      <c r="A7" s="1"/>
    </row>
    <row r="8" spans="1:16" ht="22.5" thickBot="1" x14ac:dyDescent="0.25">
      <c r="A8" s="4" t="s">
        <v>5</v>
      </c>
    </row>
    <row r="9" spans="1:16" ht="13.5" thickTop="1" x14ac:dyDescent="0.2">
      <c r="A9" s="1"/>
      <c r="C9" s="5"/>
      <c r="D9" s="5"/>
      <c r="E9" s="5" t="s">
        <v>6</v>
      </c>
      <c r="F9" s="5" t="s">
        <v>7</v>
      </c>
      <c r="G9" s="5" t="s">
        <v>8</v>
      </c>
      <c r="H9" s="5" t="s">
        <v>9</v>
      </c>
      <c r="I9" s="5" t="s">
        <v>10</v>
      </c>
      <c r="J9" s="5" t="s">
        <v>11</v>
      </c>
      <c r="K9" s="5" t="s">
        <v>12</v>
      </c>
      <c r="L9" s="5" t="s">
        <v>13</v>
      </c>
      <c r="M9" s="5" t="s">
        <v>14</v>
      </c>
      <c r="N9" s="5" t="s">
        <v>15</v>
      </c>
      <c r="O9" s="5" t="s">
        <v>16</v>
      </c>
      <c r="P9" s="5" t="s">
        <v>17</v>
      </c>
    </row>
    <row r="10" spans="1:16" x14ac:dyDescent="0.2">
      <c r="C10" s="6" t="s">
        <v>18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6" x14ac:dyDescent="0.2">
      <c r="C11" s="6"/>
      <c r="D11" s="6" t="s">
        <v>19</v>
      </c>
      <c r="E11" s="27">
        <v>1688352.3042750002</v>
      </c>
      <c r="F11" s="27">
        <v>1713677.5888391251</v>
      </c>
      <c r="G11" s="27">
        <v>1739382.7526717118</v>
      </c>
      <c r="H11" s="27">
        <v>1765473.4939617878</v>
      </c>
      <c r="I11" s="27">
        <v>1791955.5963712146</v>
      </c>
      <c r="J11" s="27">
        <v>1818834.9303167826</v>
      </c>
      <c r="K11" s="27">
        <v>1846117.4542715342</v>
      </c>
      <c r="L11" s="27">
        <v>1873809.2160856074</v>
      </c>
      <c r="M11" s="27">
        <v>1901916.3543268912</v>
      </c>
      <c r="N11" s="27">
        <v>4013298.8136337702</v>
      </c>
      <c r="O11" s="27">
        <v>4073498.2958382769</v>
      </c>
      <c r="P11" s="27">
        <v>4134600.7702758508</v>
      </c>
    </row>
    <row r="12" spans="1:16" x14ac:dyDescent="0.2">
      <c r="C12" s="6"/>
      <c r="D12" s="6" t="s">
        <v>20</v>
      </c>
      <c r="E12" s="27">
        <v>347050.19587874995</v>
      </c>
      <c r="F12" s="27">
        <v>352255.94881693122</v>
      </c>
      <c r="G12" s="27">
        <v>357539.78804918524</v>
      </c>
      <c r="H12" s="27">
        <v>362902.884869923</v>
      </c>
      <c r="I12" s="27">
        <v>368346.42814297177</v>
      </c>
      <c r="J12" s="27">
        <v>373871.62456511636</v>
      </c>
      <c r="K12" s="27">
        <v>379479.69893359306</v>
      </c>
      <c r="L12" s="27">
        <v>385171.89441759704</v>
      </c>
      <c r="M12" s="27">
        <v>390949.4728338609</v>
      </c>
      <c r="N12" s="27">
        <v>824955.86724694143</v>
      </c>
      <c r="O12" s="27">
        <v>837330.20525564556</v>
      </c>
      <c r="P12" s="27">
        <v>849890.15833448025</v>
      </c>
    </row>
    <row r="13" spans="1:16" x14ac:dyDescent="0.2">
      <c r="C13" s="6"/>
      <c r="D13" s="6" t="s">
        <v>21</v>
      </c>
      <c r="E13" s="27">
        <f>SUM(E11:E12)</f>
        <v>2035402.5001537502</v>
      </c>
      <c r="F13" s="27">
        <f t="shared" ref="F13:P13" si="0">SUM(F11:F12)</f>
        <v>2065933.5376560562</v>
      </c>
      <c r="G13" s="27">
        <f t="shared" si="0"/>
        <v>2096922.540720897</v>
      </c>
      <c r="H13" s="27">
        <f t="shared" si="0"/>
        <v>2128376.3788317107</v>
      </c>
      <c r="I13" s="27">
        <f t="shared" si="0"/>
        <v>2160302.0245141862</v>
      </c>
      <c r="J13" s="27">
        <f t="shared" si="0"/>
        <v>2192706.5548818987</v>
      </c>
      <c r="K13" s="27">
        <f t="shared" si="0"/>
        <v>2225597.1532051275</v>
      </c>
      <c r="L13" s="27">
        <f t="shared" si="0"/>
        <v>2258981.1105032046</v>
      </c>
      <c r="M13" s="27">
        <f t="shared" si="0"/>
        <v>2292865.8271607524</v>
      </c>
      <c r="N13" s="27">
        <f t="shared" si="0"/>
        <v>4838254.6808807114</v>
      </c>
      <c r="O13" s="27">
        <f t="shared" si="0"/>
        <v>4910828.5010939222</v>
      </c>
      <c r="P13" s="27">
        <f t="shared" si="0"/>
        <v>4984490.9286103314</v>
      </c>
    </row>
    <row r="14" spans="1:16" x14ac:dyDescent="0.2">
      <c r="C14" s="6"/>
      <c r="D14" s="6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1:16" x14ac:dyDescent="0.2">
      <c r="C15" s="6" t="s">
        <v>22</v>
      </c>
      <c r="D15" s="6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16" x14ac:dyDescent="0.2">
      <c r="C16" s="6"/>
      <c r="D16" s="6" t="s">
        <v>23</v>
      </c>
      <c r="E16" s="28">
        <v>1087910.6891472819</v>
      </c>
      <c r="F16" s="28">
        <v>1097701.8853496073</v>
      </c>
      <c r="G16" s="28">
        <v>1107581.2023177538</v>
      </c>
      <c r="H16" s="28">
        <v>1117549.4331386136</v>
      </c>
      <c r="I16" s="28">
        <v>1127607.3780368611</v>
      </c>
      <c r="J16" s="28">
        <v>1137755.8444391929</v>
      </c>
      <c r="K16" s="28">
        <v>1147995.6470391457</v>
      </c>
      <c r="L16" s="28">
        <v>1158327.6078624979</v>
      </c>
      <c r="M16" s="28">
        <v>1168752.5563332604</v>
      </c>
      <c r="N16" s="28">
        <v>2495642.7109546643</v>
      </c>
      <c r="O16" s="28">
        <v>2518103.4953532564</v>
      </c>
      <c r="P16" s="28">
        <v>2540766.4268114353</v>
      </c>
    </row>
    <row r="17" spans="3:16" x14ac:dyDescent="0.2">
      <c r="C17" s="6"/>
      <c r="D17" s="6" t="s">
        <v>24</v>
      </c>
      <c r="E17" s="28">
        <v>16585.877248434001</v>
      </c>
      <c r="F17" s="28">
        <v>16735.150143669907</v>
      </c>
      <c r="G17" s="28">
        <v>16885.766494962936</v>
      </c>
      <c r="H17" s="28">
        <v>17037.738393417603</v>
      </c>
      <c r="I17" s="28">
        <v>17191.078038958363</v>
      </c>
      <c r="J17" s="28">
        <v>17345.797741308987</v>
      </c>
      <c r="K17" s="28">
        <v>17501.909920980765</v>
      </c>
      <c r="L17" s="28">
        <v>17659.427110269597</v>
      </c>
      <c r="M17" s="28">
        <v>17818.361954262025</v>
      </c>
      <c r="N17" s="28">
        <v>38047.630263001665</v>
      </c>
      <c r="O17" s="28">
        <v>38390.058935368688</v>
      </c>
      <c r="P17" s="28">
        <v>38735.569465787004</v>
      </c>
    </row>
    <row r="18" spans="3:16" x14ac:dyDescent="0.2">
      <c r="C18" s="6"/>
      <c r="D18" s="6" t="s">
        <v>25</v>
      </c>
      <c r="E18" s="28">
        <v>76172.176992808003</v>
      </c>
      <c r="F18" s="28">
        <v>76857.726585743279</v>
      </c>
      <c r="G18" s="28">
        <v>77549.446125014962</v>
      </c>
      <c r="H18" s="28">
        <v>78247.391140140098</v>
      </c>
      <c r="I18" s="28">
        <v>78951.617660401374</v>
      </c>
      <c r="J18" s="28">
        <v>79662.182219344977</v>
      </c>
      <c r="K18" s="28">
        <v>80379.14185931909</v>
      </c>
      <c r="L18" s="28">
        <v>81102.554136052961</v>
      </c>
      <c r="M18" s="28">
        <v>81832.477123277436</v>
      </c>
      <c r="N18" s="28">
        <v>174737.26491156322</v>
      </c>
      <c r="O18" s="28">
        <v>176309.90029576729</v>
      </c>
      <c r="P18" s="28">
        <v>177896.68939842918</v>
      </c>
    </row>
    <row r="19" spans="3:16" x14ac:dyDescent="0.2">
      <c r="C19" s="6"/>
      <c r="D19" s="6" t="s">
        <v>26</v>
      </c>
      <c r="E19" s="28">
        <v>5897.2007994432006</v>
      </c>
      <c r="F19" s="28">
        <v>5950.2756066381889</v>
      </c>
      <c r="G19" s="28">
        <v>6003.8280870979324</v>
      </c>
      <c r="H19" s="28">
        <v>6057.862539881814</v>
      </c>
      <c r="I19" s="28">
        <v>6112.38330274075</v>
      </c>
      <c r="J19" s="28">
        <v>6167.3947524654168</v>
      </c>
      <c r="K19" s="28">
        <v>6222.9013052376058</v>
      </c>
      <c r="L19" s="28">
        <v>6278.9074169847454</v>
      </c>
      <c r="M19" s="28">
        <v>6335.4175837376069</v>
      </c>
      <c r="N19" s="28">
        <v>13528.046315733925</v>
      </c>
      <c r="O19" s="28">
        <v>13649.798732575531</v>
      </c>
      <c r="P19" s="28">
        <v>13772.646921168711</v>
      </c>
    </row>
    <row r="20" spans="3:16" x14ac:dyDescent="0.2">
      <c r="C20" s="6"/>
      <c r="D20" s="6" t="s">
        <v>27</v>
      </c>
      <c r="E20" s="28">
        <f>SUM(E16:E19)</f>
        <v>1186565.9441879671</v>
      </c>
      <c r="F20" s="28">
        <f t="shared" ref="F20:P20" si="1">SUM(F16:F19)</f>
        <v>1197245.0376856588</v>
      </c>
      <c r="G20" s="28">
        <f t="shared" si="1"/>
        <v>1208020.2430248295</v>
      </c>
      <c r="H20" s="28">
        <f t="shared" si="1"/>
        <v>1218892.4252120531</v>
      </c>
      <c r="I20" s="28">
        <f t="shared" si="1"/>
        <v>1229862.4570389616</v>
      </c>
      <c r="J20" s="28">
        <f t="shared" si="1"/>
        <v>1240931.2191523123</v>
      </c>
      <c r="K20" s="28">
        <f t="shared" si="1"/>
        <v>1252099.600124683</v>
      </c>
      <c r="L20" s="28">
        <f t="shared" si="1"/>
        <v>1263368.4965258052</v>
      </c>
      <c r="M20" s="28">
        <f t="shared" si="1"/>
        <v>1274738.8129945374</v>
      </c>
      <c r="N20" s="28">
        <f t="shared" si="1"/>
        <v>2721955.6524449629</v>
      </c>
      <c r="O20" s="28">
        <f t="shared" si="1"/>
        <v>2746453.2533169682</v>
      </c>
      <c r="P20" s="28">
        <f t="shared" si="1"/>
        <v>2771171.3325968203</v>
      </c>
    </row>
    <row r="21" spans="3:16" x14ac:dyDescent="0.2">
      <c r="C21" s="6"/>
      <c r="D21" s="6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3:16" x14ac:dyDescent="0.2">
      <c r="C22" s="6" t="s">
        <v>28</v>
      </c>
      <c r="D22" s="6"/>
      <c r="E22" s="28">
        <f t="shared" ref="E22:P22" si="2">E13-E20</f>
        <v>848836.55596578307</v>
      </c>
      <c r="F22" s="28">
        <f t="shared" si="2"/>
        <v>868688.49997039745</v>
      </c>
      <c r="G22" s="28">
        <f t="shared" si="2"/>
        <v>888902.29769606749</v>
      </c>
      <c r="H22" s="28">
        <f t="shared" si="2"/>
        <v>909483.95361965755</v>
      </c>
      <c r="I22" s="28">
        <f t="shared" si="2"/>
        <v>930439.56747522461</v>
      </c>
      <c r="J22" s="28">
        <f t="shared" si="2"/>
        <v>951775.33572958643</v>
      </c>
      <c r="K22" s="28">
        <f t="shared" si="2"/>
        <v>973497.55308044446</v>
      </c>
      <c r="L22" s="28">
        <f t="shared" si="2"/>
        <v>995612.61397739942</v>
      </c>
      <c r="M22" s="28">
        <f t="shared" si="2"/>
        <v>1018127.014166215</v>
      </c>
      <c r="N22" s="28">
        <f t="shared" si="2"/>
        <v>2116299.0284357485</v>
      </c>
      <c r="O22" s="28">
        <f t="shared" si="2"/>
        <v>2164375.247776954</v>
      </c>
      <c r="P22" s="28">
        <f t="shared" si="2"/>
        <v>2213319.5960135111</v>
      </c>
    </row>
    <row r="23" spans="3:16" x14ac:dyDescent="0.2"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3:16" x14ac:dyDescent="0.2">
      <c r="C24" s="6" t="s">
        <v>29</v>
      </c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3:16" x14ac:dyDescent="0.2">
      <c r="C25" s="6"/>
      <c r="D25" s="6" t="s">
        <v>30</v>
      </c>
      <c r="E25" s="28">
        <v>239200</v>
      </c>
      <c r="F25" s="28">
        <v>239200</v>
      </c>
      <c r="G25" s="28">
        <v>239200</v>
      </c>
      <c r="H25" s="28">
        <v>239200</v>
      </c>
      <c r="I25" s="28">
        <v>239200</v>
      </c>
      <c r="J25" s="28">
        <v>239200</v>
      </c>
      <c r="K25" s="28">
        <v>239200</v>
      </c>
      <c r="L25" s="28">
        <v>239200</v>
      </c>
      <c r="M25" s="28">
        <v>239200</v>
      </c>
      <c r="N25" s="28">
        <v>520000</v>
      </c>
      <c r="O25" s="28">
        <v>520000</v>
      </c>
      <c r="P25" s="28">
        <v>520000</v>
      </c>
    </row>
    <row r="26" spans="3:16" x14ac:dyDescent="0.2">
      <c r="C26" s="6"/>
      <c r="D26" s="6" t="s">
        <v>31</v>
      </c>
      <c r="E26" s="28">
        <v>281060</v>
      </c>
      <c r="F26" s="28">
        <v>281060</v>
      </c>
      <c r="G26" s="28">
        <v>281060</v>
      </c>
      <c r="H26" s="28">
        <v>281060</v>
      </c>
      <c r="I26" s="28">
        <v>281060</v>
      </c>
      <c r="J26" s="28">
        <v>281060</v>
      </c>
      <c r="K26" s="28">
        <v>281060</v>
      </c>
      <c r="L26" s="28">
        <v>281060</v>
      </c>
      <c r="M26" s="28">
        <v>281060</v>
      </c>
      <c r="N26" s="28">
        <v>611000</v>
      </c>
      <c r="O26" s="28">
        <v>611000</v>
      </c>
      <c r="P26" s="28">
        <v>611000</v>
      </c>
    </row>
    <row r="27" spans="3:16" x14ac:dyDescent="0.2">
      <c r="C27" s="6"/>
      <c r="D27" s="6" t="s">
        <v>32</v>
      </c>
      <c r="E27" s="28">
        <v>29900</v>
      </c>
      <c r="F27" s="28">
        <v>29900</v>
      </c>
      <c r="G27" s="28">
        <v>29900</v>
      </c>
      <c r="H27" s="28">
        <v>29900</v>
      </c>
      <c r="I27" s="28">
        <v>29900</v>
      </c>
      <c r="J27" s="28">
        <v>29900</v>
      </c>
      <c r="K27" s="28">
        <v>29900</v>
      </c>
      <c r="L27" s="28">
        <v>29900</v>
      </c>
      <c r="M27" s="28">
        <v>29900</v>
      </c>
      <c r="N27" s="28">
        <v>65000</v>
      </c>
      <c r="O27" s="28">
        <v>65000</v>
      </c>
      <c r="P27" s="28">
        <v>65000</v>
      </c>
    </row>
    <row r="28" spans="3:16" x14ac:dyDescent="0.2">
      <c r="C28" s="6"/>
      <c r="D28" s="6" t="s">
        <v>33</v>
      </c>
      <c r="E28" s="28">
        <v>4485</v>
      </c>
      <c r="F28" s="28">
        <v>4485</v>
      </c>
      <c r="G28" s="28">
        <v>4485</v>
      </c>
      <c r="H28" s="28">
        <v>4485</v>
      </c>
      <c r="I28" s="28">
        <v>4485</v>
      </c>
      <c r="J28" s="28">
        <v>4485</v>
      </c>
      <c r="K28" s="28">
        <v>4485</v>
      </c>
      <c r="L28" s="28">
        <v>4485</v>
      </c>
      <c r="M28" s="28">
        <v>4485</v>
      </c>
      <c r="N28" s="28">
        <v>9750</v>
      </c>
      <c r="O28" s="28">
        <v>9750</v>
      </c>
      <c r="P28" s="28">
        <v>9750</v>
      </c>
    </row>
    <row r="29" spans="3:16" x14ac:dyDescent="0.2">
      <c r="C29" s="6"/>
      <c r="D29" s="6" t="s">
        <v>34</v>
      </c>
      <c r="E29" s="28">
        <v>0</v>
      </c>
      <c r="F29" s="28">
        <v>0</v>
      </c>
      <c r="G29" s="28">
        <v>0</v>
      </c>
      <c r="H29" s="28">
        <v>0</v>
      </c>
      <c r="I29" s="28">
        <v>14172.6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</row>
    <row r="30" spans="3:16" x14ac:dyDescent="0.2">
      <c r="C30" s="6"/>
      <c r="D30" s="6" t="s">
        <v>35</v>
      </c>
      <c r="E30" s="28">
        <v>17200.168998376001</v>
      </c>
      <c r="F30" s="28">
        <v>17354.970519361385</v>
      </c>
      <c r="G30" s="28">
        <v>17511.165254035637</v>
      </c>
      <c r="H30" s="28">
        <v>17668.76574132196</v>
      </c>
      <c r="I30" s="28">
        <v>17827.784632993855</v>
      </c>
      <c r="J30" s="28">
        <v>17988.234694690804</v>
      </c>
      <c r="K30" s="28">
        <v>18150.128806943016</v>
      </c>
      <c r="L30" s="28">
        <v>18313.479966205505</v>
      </c>
      <c r="M30" s="28">
        <v>18478.301285901354</v>
      </c>
      <c r="N30" s="28">
        <v>39456.801754223947</v>
      </c>
      <c r="O30" s="28">
        <v>39811.912970011967</v>
      </c>
      <c r="P30" s="28">
        <v>40170.220186742074</v>
      </c>
    </row>
    <row r="31" spans="3:16" x14ac:dyDescent="0.2">
      <c r="C31" s="6"/>
      <c r="D31" s="6" t="s">
        <v>36</v>
      </c>
      <c r="E31" s="28">
        <v>8790.6</v>
      </c>
      <c r="F31" s="28">
        <v>8790.6</v>
      </c>
      <c r="G31" s="28">
        <v>8790.6</v>
      </c>
      <c r="H31" s="28">
        <v>8790.6</v>
      </c>
      <c r="I31" s="28">
        <v>8790.6</v>
      </c>
      <c r="J31" s="28">
        <v>8790.6</v>
      </c>
      <c r="K31" s="28">
        <v>8790.6</v>
      </c>
      <c r="L31" s="28">
        <v>8790.6</v>
      </c>
      <c r="M31" s="28">
        <v>8790.6</v>
      </c>
      <c r="N31" s="28">
        <v>19110</v>
      </c>
      <c r="O31" s="28">
        <v>19110</v>
      </c>
      <c r="P31" s="28">
        <v>19110</v>
      </c>
    </row>
    <row r="32" spans="3:16" x14ac:dyDescent="0.2">
      <c r="C32" s="6"/>
      <c r="D32" s="6" t="s">
        <v>37</v>
      </c>
      <c r="E32" s="28">
        <v>5980</v>
      </c>
      <c r="F32" s="28">
        <v>5980</v>
      </c>
      <c r="G32" s="28">
        <v>5980</v>
      </c>
      <c r="H32" s="28">
        <v>5980</v>
      </c>
      <c r="I32" s="28">
        <v>5980</v>
      </c>
      <c r="J32" s="28">
        <v>5980</v>
      </c>
      <c r="K32" s="28">
        <v>5980</v>
      </c>
      <c r="L32" s="28">
        <v>5980</v>
      </c>
      <c r="M32" s="28">
        <v>5980</v>
      </c>
      <c r="N32" s="28">
        <v>13000</v>
      </c>
      <c r="O32" s="28">
        <v>13000</v>
      </c>
      <c r="P32" s="28">
        <v>13000</v>
      </c>
    </row>
    <row r="33" spans="3:18" x14ac:dyDescent="0.2">
      <c r="C33" s="6"/>
      <c r="D33" s="6" t="s">
        <v>38</v>
      </c>
      <c r="E33" s="28">
        <v>12285.83499884</v>
      </c>
      <c r="F33" s="28">
        <v>12396.407513829561</v>
      </c>
      <c r="G33" s="28">
        <v>12507.975181454029</v>
      </c>
      <c r="H33" s="28">
        <v>12620.546958087116</v>
      </c>
      <c r="I33" s="28">
        <v>12734.1318807099</v>
      </c>
      <c r="J33" s="28">
        <v>12848.739067636288</v>
      </c>
      <c r="K33" s="28">
        <v>12964.377719245014</v>
      </c>
      <c r="L33" s="28">
        <v>13081.057118718221</v>
      </c>
      <c r="M33" s="28">
        <v>13198.786632786683</v>
      </c>
      <c r="N33" s="28">
        <v>28183.429824445684</v>
      </c>
      <c r="O33" s="28">
        <v>28437.080692865693</v>
      </c>
      <c r="P33" s="28">
        <v>28693.014419101484</v>
      </c>
    </row>
    <row r="34" spans="3:18" x14ac:dyDescent="0.2">
      <c r="C34" s="6"/>
      <c r="D34" s="6" t="s">
        <v>39</v>
      </c>
      <c r="E34" s="28">
        <v>14352</v>
      </c>
      <c r="F34" s="28">
        <v>14352</v>
      </c>
      <c r="G34" s="28">
        <v>14352</v>
      </c>
      <c r="H34" s="28">
        <v>14352</v>
      </c>
      <c r="I34" s="28">
        <v>14352</v>
      </c>
      <c r="J34" s="28">
        <v>14352</v>
      </c>
      <c r="K34" s="28">
        <v>14352</v>
      </c>
      <c r="L34" s="28">
        <v>14352</v>
      </c>
      <c r="M34" s="28">
        <v>14352</v>
      </c>
      <c r="N34" s="28">
        <v>31200</v>
      </c>
      <c r="O34" s="28">
        <v>31200</v>
      </c>
      <c r="P34" s="28">
        <v>31200</v>
      </c>
    </row>
    <row r="35" spans="3:18" x14ac:dyDescent="0.2">
      <c r="C35" s="6"/>
      <c r="D35" s="6" t="s">
        <v>40</v>
      </c>
      <c r="E35" s="28">
        <v>49143.339995360002</v>
      </c>
      <c r="F35" s="28">
        <v>49585.630055318245</v>
      </c>
      <c r="G35" s="28">
        <v>50031.900725816115</v>
      </c>
      <c r="H35" s="28">
        <v>50482.187832348463</v>
      </c>
      <c r="I35" s="28">
        <v>50936.527522839599</v>
      </c>
      <c r="J35" s="28">
        <v>51394.956270545154</v>
      </c>
      <c r="K35" s="28">
        <v>51857.510876980057</v>
      </c>
      <c r="L35" s="28">
        <v>52324.228474872885</v>
      </c>
      <c r="M35" s="28">
        <v>52795.146531146733</v>
      </c>
      <c r="N35" s="28">
        <v>112733.71929778274</v>
      </c>
      <c r="O35" s="28">
        <v>113748.32277146277</v>
      </c>
      <c r="P35" s="28">
        <v>114772.05767640594</v>
      </c>
    </row>
    <row r="36" spans="3:18" x14ac:dyDescent="0.2">
      <c r="C36" s="6"/>
      <c r="D36" s="6" t="s">
        <v>41</v>
      </c>
      <c r="E36" s="28">
        <f>SUM(E25:E35)</f>
        <v>662396.94399257598</v>
      </c>
      <c r="F36" s="28">
        <f t="shared" ref="F36:O36" si="3">SUM(F25:F35)</f>
        <v>663104.60808850918</v>
      </c>
      <c r="G36" s="28">
        <f t="shared" si="3"/>
        <v>663818.64116130571</v>
      </c>
      <c r="H36" s="28">
        <f t="shared" si="3"/>
        <v>664539.10053175758</v>
      </c>
      <c r="I36" s="28">
        <f t="shared" si="3"/>
        <v>679438.64403654332</v>
      </c>
      <c r="J36" s="28">
        <f t="shared" si="3"/>
        <v>665999.53003287222</v>
      </c>
      <c r="K36" s="28">
        <f t="shared" si="3"/>
        <v>666739.61740316811</v>
      </c>
      <c r="L36" s="28">
        <f t="shared" si="3"/>
        <v>667486.36555979657</v>
      </c>
      <c r="M36" s="28">
        <f t="shared" si="3"/>
        <v>668239.83444983477</v>
      </c>
      <c r="N36" s="28">
        <f t="shared" si="3"/>
        <v>1449433.9508764523</v>
      </c>
      <c r="O36" s="28">
        <f t="shared" si="3"/>
        <v>1451057.3164343406</v>
      </c>
      <c r="P36" s="28">
        <f>SUM(P25:P35)</f>
        <v>1452695.2922822493</v>
      </c>
    </row>
    <row r="37" spans="3:18" x14ac:dyDescent="0.2">
      <c r="C37" s="6"/>
      <c r="D37" s="8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3:18" x14ac:dyDescent="0.2">
      <c r="C38" s="6" t="s">
        <v>42</v>
      </c>
      <c r="D38" s="6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3:18" x14ac:dyDescent="0.2">
      <c r="C39" s="8"/>
      <c r="D39" s="8" t="s">
        <v>43</v>
      </c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9"/>
      <c r="R39" s="9"/>
    </row>
    <row r="40" spans="3:18" x14ac:dyDescent="0.2">
      <c r="C40" s="8"/>
      <c r="D40" s="8" t="s">
        <v>44</v>
      </c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</row>
    <row r="41" spans="3:18" x14ac:dyDescent="0.2">
      <c r="C41" s="8"/>
      <c r="D41" s="8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</row>
    <row r="42" spans="3:18" ht="13.5" thickBot="1" x14ac:dyDescent="0.25">
      <c r="C42" s="11" t="s">
        <v>45</v>
      </c>
      <c r="D42" s="11"/>
      <c r="E42" s="29">
        <f>E22-E36+E39-E40</f>
        <v>186439.61197320709</v>
      </c>
      <c r="F42" s="29">
        <f t="shared" ref="F42:P42" si="4">F22-F36+F39-F40</f>
        <v>205583.89188188827</v>
      </c>
      <c r="G42" s="29">
        <f t="shared" si="4"/>
        <v>225083.65653476177</v>
      </c>
      <c r="H42" s="29">
        <f t="shared" si="4"/>
        <v>244944.85308789997</v>
      </c>
      <c r="I42" s="29">
        <f t="shared" si="4"/>
        <v>251000.92343868129</v>
      </c>
      <c r="J42" s="29">
        <f t="shared" si="4"/>
        <v>285775.8056967142</v>
      </c>
      <c r="K42" s="29">
        <f t="shared" si="4"/>
        <v>306757.93567727634</v>
      </c>
      <c r="L42" s="29">
        <f t="shared" si="4"/>
        <v>328126.24841760285</v>
      </c>
      <c r="M42" s="29">
        <f t="shared" si="4"/>
        <v>349887.1797163802</v>
      </c>
      <c r="N42" s="29">
        <f t="shared" si="4"/>
        <v>666865.07755929627</v>
      </c>
      <c r="O42" s="29">
        <f t="shared" si="4"/>
        <v>713317.93134261342</v>
      </c>
      <c r="P42" s="29">
        <f t="shared" si="4"/>
        <v>760624.30373126175</v>
      </c>
    </row>
    <row r="43" spans="3:18" ht="13.5" thickTop="1" x14ac:dyDescent="0.2"/>
  </sheetData>
  <pageMargins left="0.75" right="0.75" top="1" bottom="1" header="0" footer="0"/>
  <pageSetup paperSize="9" orientation="portrait" r:id="rId1"/>
  <headerFooter alignWithMargins="0">
    <oddHeader>&amp;A</oddHeader>
    <oddFooter>Stran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workbookViewId="0">
      <selection activeCell="C2" sqref="C2"/>
    </sheetView>
  </sheetViews>
  <sheetFormatPr defaultRowHeight="12.75" x14ac:dyDescent="0.2"/>
  <cols>
    <col min="1" max="1" width="10.85546875" customWidth="1"/>
    <col min="2" max="2" width="2" customWidth="1"/>
    <col min="4" max="4" width="16.7109375" customWidth="1"/>
    <col min="5" max="5" width="14.5703125" customWidth="1"/>
    <col min="6" max="6" width="15.140625" customWidth="1"/>
    <col min="7" max="7" width="15" customWidth="1"/>
    <col min="8" max="8" width="14.85546875" customWidth="1"/>
    <col min="9" max="9" width="18.5703125" customWidth="1"/>
  </cols>
  <sheetData>
    <row r="1" spans="1:9" x14ac:dyDescent="0.2">
      <c r="A1" s="1" t="s">
        <v>0</v>
      </c>
      <c r="C1" s="2" t="s">
        <v>46</v>
      </c>
      <c r="D1" s="2"/>
      <c r="E1" s="2"/>
      <c r="F1" s="2"/>
      <c r="G1" s="2"/>
    </row>
    <row r="2" spans="1:9" x14ac:dyDescent="0.2">
      <c r="A2" s="1" t="s">
        <v>2</v>
      </c>
      <c r="C2" s="25"/>
      <c r="D2" s="12"/>
      <c r="E2" s="12"/>
      <c r="G2" s="12"/>
    </row>
    <row r="3" spans="1:9" x14ac:dyDescent="0.2">
      <c r="A3" s="1" t="s">
        <v>3</v>
      </c>
      <c r="G3" s="13"/>
    </row>
    <row r="4" spans="1:9" x14ac:dyDescent="0.2">
      <c r="A4" s="1"/>
    </row>
    <row r="5" spans="1:9" x14ac:dyDescent="0.2">
      <c r="A5" s="1" t="s">
        <v>4</v>
      </c>
    </row>
    <row r="6" spans="1:9" x14ac:dyDescent="0.2">
      <c r="A6" s="1"/>
    </row>
    <row r="7" spans="1:9" x14ac:dyDescent="0.2">
      <c r="A7" s="1"/>
    </row>
    <row r="8" spans="1:9" ht="22.5" thickBot="1" x14ac:dyDescent="0.25">
      <c r="A8" s="4" t="s">
        <v>5</v>
      </c>
    </row>
    <row r="9" spans="1:9" ht="13.5" thickTop="1" x14ac:dyDescent="0.2">
      <c r="A9" s="1"/>
      <c r="C9" s="14"/>
      <c r="D9" s="14"/>
      <c r="E9" s="15" t="s">
        <v>6</v>
      </c>
      <c r="F9" s="15" t="s">
        <v>7</v>
      </c>
      <c r="G9" s="15" t="s">
        <v>8</v>
      </c>
      <c r="H9" s="15" t="s">
        <v>9</v>
      </c>
      <c r="I9" s="15" t="s">
        <v>47</v>
      </c>
    </row>
    <row r="10" spans="1:9" x14ac:dyDescent="0.2">
      <c r="A10" s="1"/>
      <c r="C10" s="16" t="s">
        <v>48</v>
      </c>
      <c r="D10" s="16"/>
      <c r="E10" s="28">
        <v>8125000</v>
      </c>
      <c r="F10" s="28">
        <v>8125000</v>
      </c>
      <c r="G10" s="28">
        <v>8125000</v>
      </c>
      <c r="H10" s="28">
        <v>8125000</v>
      </c>
      <c r="I10" s="28">
        <f>(SUM(E10:H10))*130</f>
        <v>4225000000</v>
      </c>
    </row>
    <row r="11" spans="1:9" x14ac:dyDescent="0.2">
      <c r="A11" s="1"/>
      <c r="C11" s="17"/>
      <c r="D11" s="17"/>
      <c r="E11" s="18"/>
      <c r="F11" s="18"/>
      <c r="G11" s="18"/>
      <c r="H11" s="18"/>
      <c r="I11" s="18"/>
    </row>
    <row r="12" spans="1:9" x14ac:dyDescent="0.2">
      <c r="A12" s="1"/>
      <c r="C12" s="19" t="s">
        <v>49</v>
      </c>
      <c r="D12" s="19"/>
      <c r="E12" s="28"/>
      <c r="F12" s="28"/>
      <c r="G12" s="28"/>
      <c r="H12" s="28"/>
      <c r="I12" s="28"/>
    </row>
    <row r="13" spans="1:9" x14ac:dyDescent="0.2">
      <c r="C13" s="20"/>
      <c r="D13" s="20"/>
      <c r="E13" s="28"/>
      <c r="F13" s="28"/>
      <c r="G13" s="28"/>
      <c r="H13" s="28"/>
      <c r="I13" s="28"/>
    </row>
    <row r="14" spans="1:9" x14ac:dyDescent="0.2">
      <c r="C14" s="20"/>
      <c r="D14" s="20"/>
      <c r="E14" s="28"/>
      <c r="F14" s="28"/>
      <c r="G14" s="28"/>
      <c r="H14" s="28"/>
      <c r="I14" s="28"/>
    </row>
    <row r="15" spans="1:9" x14ac:dyDescent="0.2">
      <c r="C15" s="20"/>
      <c r="D15" s="20"/>
      <c r="E15" s="28"/>
      <c r="F15" s="28"/>
      <c r="G15" s="28"/>
      <c r="H15" s="28"/>
      <c r="I15" s="28"/>
    </row>
    <row r="16" spans="1:9" x14ac:dyDescent="0.2">
      <c r="C16" s="20"/>
      <c r="D16" s="20"/>
      <c r="E16" s="28"/>
      <c r="F16" s="28"/>
      <c r="G16" s="28"/>
      <c r="H16" s="28"/>
      <c r="I16" s="28"/>
    </row>
    <row r="17" spans="3:9" x14ac:dyDescent="0.2">
      <c r="C17" s="20"/>
      <c r="D17" s="20"/>
      <c r="E17" s="28"/>
      <c r="F17" s="28"/>
      <c r="G17" s="28"/>
      <c r="H17" s="28"/>
      <c r="I17" s="28"/>
    </row>
    <row r="18" spans="3:9" x14ac:dyDescent="0.2">
      <c r="C18" s="20"/>
      <c r="D18" s="20"/>
      <c r="E18" s="28"/>
      <c r="F18" s="28"/>
      <c r="G18" s="28"/>
      <c r="H18" s="28"/>
      <c r="I18" s="28"/>
    </row>
    <row r="19" spans="3:9" x14ac:dyDescent="0.2">
      <c r="C19" s="21" t="s">
        <v>50</v>
      </c>
      <c r="D19" s="22"/>
      <c r="E19" s="30">
        <f>SUM(E13:E18)</f>
        <v>0</v>
      </c>
      <c r="F19" s="30">
        <f t="shared" ref="F19:I19" si="0">SUM(F13:F18)</f>
        <v>0</v>
      </c>
      <c r="G19" s="30">
        <f t="shared" si="0"/>
        <v>0</v>
      </c>
      <c r="H19" s="30">
        <f t="shared" si="0"/>
        <v>0</v>
      </c>
      <c r="I19" s="30">
        <f t="shared" si="0"/>
        <v>0</v>
      </c>
    </row>
    <row r="20" spans="3:9" x14ac:dyDescent="0.2">
      <c r="C20" s="16"/>
      <c r="D20" s="16"/>
      <c r="E20" s="7"/>
      <c r="F20" s="7"/>
      <c r="G20" s="7"/>
      <c r="H20" s="7"/>
      <c r="I20" s="7"/>
    </row>
    <row r="21" spans="3:9" ht="13.5" thickBot="1" x14ac:dyDescent="0.25">
      <c r="C21" s="23" t="s">
        <v>51</v>
      </c>
      <c r="D21" s="24"/>
      <c r="E21" s="31">
        <f>E10-E19</f>
        <v>8125000</v>
      </c>
      <c r="F21" s="31">
        <f t="shared" ref="F21:I21" si="1">F10-F19</f>
        <v>8125000</v>
      </c>
      <c r="G21" s="31">
        <f t="shared" si="1"/>
        <v>8125000</v>
      </c>
      <c r="H21" s="31">
        <f t="shared" si="1"/>
        <v>8125000</v>
      </c>
      <c r="I21" s="31">
        <f t="shared" si="1"/>
        <v>4225000000</v>
      </c>
    </row>
    <row r="22" spans="3:9" ht="13.5" thickTop="1" x14ac:dyDescent="0.2"/>
  </sheetData>
  <pageMargins left="0.75" right="0.75" top="1" bottom="1" header="0" footer="0"/>
  <headerFooter alignWithMargins="0">
    <oddHeader>&amp;A</oddHeader>
    <oddFooter>Stran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5" right="0.75" top="1" bottom="1" header="0" footer="0"/>
  <headerFooter alignWithMargins="0">
    <oddHeader>&amp;A</oddHeader>
    <oddFooter>Stran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Proračun Kopirni Stroji</vt:lpstr>
      <vt:lpstr>Podatki Akcije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Jablanšček</dc:creator>
  <cp:lastModifiedBy>Admin</cp:lastModifiedBy>
  <dcterms:created xsi:type="dcterms:W3CDTF">1998-02-01T18:22:31Z</dcterms:created>
  <dcterms:modified xsi:type="dcterms:W3CDTF">2025-05-20T07:02:19Z</dcterms:modified>
</cp:coreProperties>
</file>