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p\Zorko\Delo\d2019\a_podatki_stranke19\SAVSKA_KOMISIJA\PODATKI_XLS_slo_5_POS_ZA_SAVSKO_16_17_18\"/>
    </mc:Choice>
  </mc:AlternateContent>
  <bookViews>
    <workbookView xWindow="0" yWindow="0" windowWidth="12120" windowHeight="9120"/>
  </bookViews>
  <sheets>
    <sheet name="Processed_meteo_data" sheetId="1" r:id="rId1"/>
    <sheet name="Sheet1" sheetId="2" r:id="rId2"/>
  </sheets>
  <definedNames>
    <definedName name="_xlnm._FilterDatabase" localSheetId="0" hidden="1">Processed_meteo_data!$B$3:$D$3</definedName>
  </definedNames>
  <calcPr calcId="152511"/>
</workbook>
</file>

<file path=xl/calcChain.xml><?xml version="1.0" encoding="utf-8"?>
<calcChain xmlns="http://schemas.openxmlformats.org/spreadsheetml/2006/main">
  <c r="A3" i="1" l="1"/>
  <c r="K12" i="1"/>
  <c r="J5" i="1"/>
  <c r="J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4" i="1"/>
  <c r="J6" i="1"/>
  <c r="K7" i="1" l="1"/>
  <c r="K9" i="1"/>
  <c r="K14" i="1"/>
  <c r="K11" i="1"/>
  <c r="K4" i="1"/>
  <c r="K6" i="1"/>
  <c r="K15" i="1"/>
  <c r="K8" i="1"/>
  <c r="K5" i="1"/>
  <c r="K10" i="1"/>
  <c r="K13" i="1"/>
  <c r="I27" i="1"/>
  <c r="H5" i="1"/>
  <c r="H6" i="1" l="1"/>
  <c r="H7" i="1"/>
  <c r="H8" i="1"/>
  <c r="H9" i="1"/>
  <c r="H10" i="1"/>
  <c r="H11" i="1"/>
  <c r="H4" i="1"/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4" i="2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4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F375" i="2"/>
  <c r="E375" i="2"/>
  <c r="D375" i="2"/>
  <c r="C375" i="2"/>
  <c r="F374" i="2"/>
  <c r="E374" i="2"/>
  <c r="D374" i="2"/>
  <c r="C37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P5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P7" i="1" s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P8" i="1" s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P9" i="1" s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P10" i="1" s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P11" i="1" s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P12" i="1" s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P13" i="1" s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P14" i="1" s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P15" i="1" s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4" i="1"/>
  <c r="C58" i="1"/>
  <c r="C59" i="1"/>
  <c r="C60" i="1"/>
  <c r="C61" i="1"/>
  <c r="C62" i="1"/>
  <c r="C63" i="1"/>
  <c r="C64" i="1"/>
  <c r="G6" i="1" s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G7" i="1"/>
  <c r="C98" i="1"/>
  <c r="C99" i="1"/>
  <c r="C100" i="1"/>
  <c r="J7" i="1" s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I8" i="1" s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G9" i="1" s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G11" i="1" s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I12" i="1" s="1"/>
  <c r="C249" i="1"/>
  <c r="C250" i="1"/>
  <c r="H12" i="1" s="1"/>
  <c r="G12" i="1" s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J13" i="1" s="1"/>
  <c r="C279" i="1"/>
  <c r="C280" i="1"/>
  <c r="C281" i="1"/>
  <c r="C282" i="1"/>
  <c r="C283" i="1"/>
  <c r="C284" i="1"/>
  <c r="C285" i="1"/>
  <c r="I13" i="1" s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J14" i="1" s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I15" i="1" s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" i="1"/>
  <c r="I4" i="1" s="1"/>
  <c r="C6" i="1"/>
  <c r="C7" i="1"/>
  <c r="C8" i="1"/>
  <c r="C9" i="1"/>
  <c r="C10" i="1"/>
  <c r="C11" i="1"/>
  <c r="C4" i="1"/>
  <c r="I7" i="1"/>
  <c r="N4" i="1"/>
  <c r="N5" i="1"/>
  <c r="N6" i="1"/>
  <c r="N7" i="1"/>
  <c r="N8" i="1"/>
  <c r="N9" i="1"/>
  <c r="N10" i="1"/>
  <c r="N11" i="1"/>
  <c r="N12" i="1"/>
  <c r="N13" i="1"/>
  <c r="N14" i="1"/>
  <c r="N15" i="1"/>
  <c r="L4" i="1"/>
  <c r="L5" i="1"/>
  <c r="L6" i="1"/>
  <c r="L7" i="1"/>
  <c r="L8" i="1"/>
  <c r="L9" i="1"/>
  <c r="L10" i="1"/>
  <c r="L11" i="1"/>
  <c r="L12" i="1"/>
  <c r="L13" i="1"/>
  <c r="L14" i="1"/>
  <c r="L15" i="1"/>
  <c r="K21" i="1"/>
  <c r="G21" i="1"/>
  <c r="O4" i="1"/>
  <c r="O5" i="1"/>
  <c r="O6" i="1"/>
  <c r="O7" i="1"/>
  <c r="O8" i="1"/>
  <c r="O9" i="1"/>
  <c r="O10" i="1"/>
  <c r="O11" i="1"/>
  <c r="O12" i="1"/>
  <c r="O13" i="1"/>
  <c r="O14" i="1"/>
  <c r="O15" i="1"/>
  <c r="M4" i="1"/>
  <c r="M15" i="1"/>
  <c r="M14" i="1"/>
  <c r="M13" i="1"/>
  <c r="M12" i="1"/>
  <c r="M11" i="1"/>
  <c r="M10" i="1"/>
  <c r="M9" i="1"/>
  <c r="M8" i="1"/>
  <c r="M7" i="1"/>
  <c r="M6" i="1"/>
  <c r="M5" i="1"/>
  <c r="P6" i="1"/>
  <c r="J10" i="1"/>
  <c r="P4" i="1"/>
  <c r="L21" i="1" s="1"/>
  <c r="J11" i="1"/>
  <c r="H13" i="1"/>
  <c r="G13" i="1" s="1"/>
  <c r="I14" i="1"/>
  <c r="I9" i="1"/>
  <c r="J8" i="1" l="1"/>
  <c r="J9" i="1"/>
  <c r="G20" i="1" s="1"/>
  <c r="H21" i="1"/>
  <c r="I6" i="1"/>
  <c r="J12" i="1"/>
  <c r="G8" i="1"/>
  <c r="L20" i="1"/>
  <c r="I11" i="1"/>
  <c r="H14" i="1"/>
  <c r="G14" i="1" s="1"/>
  <c r="I10" i="1"/>
  <c r="I5" i="1"/>
  <c r="J15" i="1"/>
  <c r="G5" i="1"/>
  <c r="H15" i="1"/>
  <c r="G15" i="1" s="1"/>
  <c r="G10" i="1"/>
  <c r="K19" i="1"/>
  <c r="L19" i="1"/>
  <c r="K20" i="1"/>
  <c r="G4" i="1" l="1"/>
  <c r="G19" i="1" s="1"/>
  <c r="H19" i="1"/>
  <c r="H20" i="1"/>
</calcChain>
</file>

<file path=xl/sharedStrings.xml><?xml version="1.0" encoding="utf-8"?>
<sst xmlns="http://schemas.openxmlformats.org/spreadsheetml/2006/main" count="68" uniqueCount="56">
  <si>
    <t>Date</t>
  </si>
  <si>
    <t>Month</t>
  </si>
  <si>
    <t>MIN</t>
  </si>
  <si>
    <t>MAX</t>
  </si>
  <si>
    <t>AVG</t>
  </si>
  <si>
    <t>Daily</t>
  </si>
  <si>
    <t>Legend</t>
  </si>
  <si>
    <t>Monthly</t>
  </si>
  <si>
    <t>Yearly</t>
  </si>
  <si>
    <t>Daily average</t>
  </si>
  <si>
    <t>Air_Temperature (°C)</t>
  </si>
  <si>
    <t>P_MIN_DATE</t>
  </si>
  <si>
    <t>P_MIN_VALUE</t>
  </si>
  <si>
    <t>P_MAX_DATE</t>
  </si>
  <si>
    <t>P_MAX_VALUE</t>
  </si>
  <si>
    <t>AT_MIN_VALUE</t>
  </si>
  <si>
    <t>AT_MIN_DATE</t>
  </si>
  <si>
    <t>AT_MAX_DATE</t>
  </si>
  <si>
    <t>AT_MAX_VALUE</t>
  </si>
  <si>
    <t>AT_AVG_VALUE</t>
  </si>
  <si>
    <t>P_YEARLY</t>
  </si>
  <si>
    <t>P_DATE</t>
  </si>
  <si>
    <t>P_VALUE</t>
  </si>
  <si>
    <t>AT_YEARLY</t>
  </si>
  <si>
    <t>AT_DATE</t>
  </si>
  <si>
    <t>AT_VALUE</t>
  </si>
  <si>
    <t>P_SUM_VALUE</t>
  </si>
  <si>
    <t>Precipitation (mm)</t>
  </si>
  <si>
    <t>SUM</t>
  </si>
  <si>
    <t>MIN_T</t>
  </si>
  <si>
    <t>MAX_T</t>
  </si>
  <si>
    <t>pov_dnev_T</t>
  </si>
  <si>
    <t>Padavine</t>
  </si>
  <si>
    <t>Levo kontrola ekstremov in manjkajočih vred. - jih interpoliraj</t>
  </si>
  <si>
    <t>delta - iskanje napake min &gt; max TEM</t>
  </si>
  <si>
    <t>POV_DNEVNA&lt;T_MIN:in &gt;T_MAX</t>
  </si>
  <si>
    <t>NEKE VRSTE FOR !!!!!!!!!!!!!!</t>
  </si>
  <si>
    <t xml:space="preserve">  Dim vso As Double</t>
  </si>
  <si>
    <t xml:space="preserve">        vso = 0</t>
  </si>
  <si>
    <t xml:space="preserve">        </t>
  </si>
  <si>
    <t>Dim i As Integer</t>
  </si>
  <si>
    <t>For i = 30 To 39</t>
  </si>
  <si>
    <t xml:space="preserve">    Cells(i, 8).Value = 100</t>
  </si>
  <si>
    <t xml:space="preserve">    </t>
  </si>
  <si>
    <t xml:space="preserve">   vso = Cells(i, 3).Value + vso</t>
  </si>
  <si>
    <t xml:space="preserve">   </t>
  </si>
  <si>
    <t>Next i</t>
  </si>
  <si>
    <t>Cells(30, 9).Value = vso</t>
  </si>
  <si>
    <t>Spodnjo st izracuna GUMB (klik)</t>
  </si>
  <si>
    <t>ALT in F11 vkljucis Visual Basic editor</t>
  </si>
  <si>
    <t>tipi dim v visual basic in excel .....</t>
  </si>
  <si>
    <t>https://docs.microsoft.com/en-us/dotnet/visual-basic/language-reference/statements/dim-statement</t>
  </si>
  <si>
    <t>Kako dodadam gumb za izvedbo makroja (slike)</t>
  </si>
  <si>
    <t>https://www.youtube.com/watch?v=BecOCSWw1to</t>
  </si>
  <si>
    <t>List1.ProFirst</t>
  </si>
  <si>
    <t>Izberem recimo - velja za ta dokument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</si>
</sst>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6" x14ac:knownFonts="1">
    <font>
      <sz val="10"/>
      <name val="Arial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14" fontId="0" fillId="3" borderId="0" xfId="0" applyNumberForma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right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3" fillId="3" borderId="2" xfId="0" quotePrefix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1" fillId="7" borderId="8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5" borderId="9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/>
    <xf numFmtId="164" fontId="0" fillId="0" borderId="0" xfId="0" applyNumberFormat="1" applyProtection="1"/>
    <xf numFmtId="14" fontId="0" fillId="0" borderId="0" xfId="0" applyNumberFormat="1" applyAlignment="1">
      <alignment horizontal="right"/>
    </xf>
    <xf numFmtId="14" fontId="0" fillId="3" borderId="10" xfId="0" applyNumberFormat="1" applyFill="1" applyBorder="1" applyAlignment="1" applyProtection="1">
      <alignment horizontal="right"/>
      <protection locked="0"/>
    </xf>
    <xf numFmtId="14" fontId="0" fillId="3" borderId="11" xfId="0" applyNumberFormat="1" applyFill="1" applyBorder="1" applyAlignment="1" applyProtection="1">
      <alignment horizontal="right"/>
      <protection locked="0"/>
    </xf>
    <xf numFmtId="14" fontId="0" fillId="3" borderId="12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14" fontId="0" fillId="3" borderId="13" xfId="0" quotePrefix="1" applyNumberFormat="1" applyFill="1" applyBorder="1" applyAlignment="1" applyProtection="1">
      <alignment horizontal="right"/>
      <protection locked="0"/>
    </xf>
    <xf numFmtId="164" fontId="0" fillId="0" borderId="0" xfId="0" applyNumberFormat="1"/>
    <xf numFmtId="0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8" borderId="0" xfId="0" applyFill="1" applyProtection="1">
      <protection locked="0"/>
    </xf>
    <xf numFmtId="0" fontId="0" fillId="8" borderId="0" xfId="0" applyFill="1" applyAlignment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9" borderId="0" xfId="0" applyNumberFormat="1" applyFill="1" applyProtection="1">
      <protection locked="0"/>
    </xf>
    <xf numFmtId="0" fontId="4" fillId="8" borderId="0" xfId="0" applyFont="1" applyFill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546100</xdr:colOff>
          <xdr:row>25</xdr:row>
          <xdr:rowOff>38100</xdr:rowOff>
        </xdr:from>
        <xdr:to>
          <xdr:col>10</xdr:col>
          <xdr:colOff>1028700</xdr:colOff>
          <xdr:row>26</xdr:row>
          <xdr:rowOff>69850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Gumb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Q373"/>
  <sheetViews>
    <sheetView tabSelected="1" topLeftCell="D13" workbookViewId="0">
      <selection activeCell="M33" sqref="M33"/>
    </sheetView>
  </sheetViews>
  <sheetFormatPr defaultRowHeight="12.5" x14ac:dyDescent="0.25"/>
  <cols>
    <col min="1" max="1" width="7.1796875" customWidth="1"/>
    <col min="2" max="2" width="10.54296875" bestFit="1" customWidth="1"/>
    <col min="3" max="3" width="18.1796875" customWidth="1"/>
    <col min="4" max="4" width="19.81640625" bestFit="1" customWidth="1"/>
    <col min="5" max="5" width="1.54296875" customWidth="1"/>
    <col min="6" max="6" width="10.453125" bestFit="1" customWidth="1"/>
    <col min="7" max="7" width="15.453125" bestFit="1" customWidth="1"/>
    <col min="8" max="8" width="14" bestFit="1" customWidth="1"/>
    <col min="9" max="9" width="15.453125" bestFit="1" customWidth="1"/>
    <col min="10" max="10" width="14.54296875" bestFit="1" customWidth="1"/>
    <col min="11" max="12" width="15.453125" bestFit="1" customWidth="1"/>
    <col min="13" max="13" width="14.1796875" bestFit="1" customWidth="1"/>
    <col min="14" max="15" width="15.453125" bestFit="1" customWidth="1"/>
    <col min="16" max="16" width="14.54296875" bestFit="1" customWidth="1"/>
  </cols>
  <sheetData>
    <row r="1" spans="1:17" ht="22.5" customHeight="1" x14ac:dyDescent="0.25">
      <c r="A1">
        <v>34</v>
      </c>
      <c r="K1" s="34" t="s">
        <v>36</v>
      </c>
    </row>
    <row r="2" spans="1:17" ht="12" customHeight="1" x14ac:dyDescent="0.25">
      <c r="A2">
        <v>29</v>
      </c>
      <c r="B2" s="35" t="s">
        <v>9</v>
      </c>
      <c r="C2" s="38"/>
      <c r="D2" s="39"/>
      <c r="G2" s="35" t="s">
        <v>27</v>
      </c>
      <c r="H2" s="36"/>
      <c r="I2" s="36"/>
      <c r="J2" s="36"/>
      <c r="K2" s="37"/>
      <c r="L2" s="35" t="s">
        <v>10</v>
      </c>
      <c r="M2" s="38"/>
      <c r="N2" s="38"/>
      <c r="O2" s="38"/>
      <c r="P2" s="39"/>
    </row>
    <row r="3" spans="1:17" ht="13" x14ac:dyDescent="0.3">
      <c r="A3">
        <f>A1+A2</f>
        <v>63</v>
      </c>
      <c r="B3" s="19" t="s">
        <v>0</v>
      </c>
      <c r="C3" s="20" t="s">
        <v>27</v>
      </c>
      <c r="D3" s="20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26</v>
      </c>
      <c r="L3" s="9" t="s">
        <v>16</v>
      </c>
      <c r="M3" s="9" t="s">
        <v>15</v>
      </c>
      <c r="N3" s="9" t="s">
        <v>17</v>
      </c>
      <c r="O3" s="9" t="s">
        <v>18</v>
      </c>
      <c r="P3" s="9" t="s">
        <v>19</v>
      </c>
    </row>
    <row r="4" spans="1:17" ht="13" x14ac:dyDescent="0.3">
      <c r="A4">
        <f>IF(B4&lt;&gt;"",MONTH(B4),"")</f>
        <v>1</v>
      </c>
      <c r="B4" s="26">
        <f>Sheet1!B4</f>
        <v>42370</v>
      </c>
      <c r="C4" s="24">
        <f>IF(Sheet1!E4=-1,0,Sheet1!E4)</f>
        <v>0</v>
      </c>
      <c r="D4" s="24">
        <f>Sheet1!F4</f>
        <v>-3.3</v>
      </c>
      <c r="E4" s="1"/>
      <c r="F4" s="16">
        <v>1</v>
      </c>
      <c r="G4" s="30">
        <f>INDEX(B4:B34,MATCH(H4,C4:C34,0))</f>
        <v>42395</v>
      </c>
      <c r="H4" s="33">
        <f>IF(MONTH(B$4:B$400)=$F4,IFERROR(SMALL(C$4:C$400,COUNTIF(C$4:C$400,"&lt;"&amp;0.1)+1),0),"")</f>
        <v>0.1</v>
      </c>
      <c r="I4" s="31">
        <f>INDEX(B4:B34,MATCH(MAX(C4:C34),C4:C34,0))</f>
        <v>42381</v>
      </c>
      <c r="J4" s="24">
        <f>MAX(IF(A$4:A$380 = F4,C$4:C$380))</f>
        <v>39</v>
      </c>
      <c r="K4" s="40">
        <f t="shared" ref="K4:K5" si="0">SUMIF(A$1:A$380,F4,C$1:C$380)</f>
        <v>62.800000000000004</v>
      </c>
      <c r="L4" s="27">
        <f>INDEX(Sheet1!B4:B34,MATCH(MIN(Sheet1!D4:D34),Sheet1!D4:D34,0))</f>
        <v>42374</v>
      </c>
      <c r="M4" s="24">
        <f>MIN(Sheet1!D4:D34)</f>
        <v>-14.2</v>
      </c>
      <c r="N4" s="30">
        <f>INDEX(Sheet1!B4:B34,MATCH(MAX(Sheet1!C4:C34),Sheet1!C4:C34,0))</f>
        <v>42380</v>
      </c>
      <c r="O4" s="24">
        <f>MAX(Sheet1!C4:C34)</f>
        <v>16.7</v>
      </c>
      <c r="P4" s="32">
        <f>AVERAGE(D4:D34)</f>
        <v>-8.3870967741935476E-2</v>
      </c>
      <c r="Q4" s="24"/>
    </row>
    <row r="5" spans="1:17" ht="13" x14ac:dyDescent="0.3">
      <c r="A5">
        <f t="shared" ref="A5:A68" si="1">IF(B5&lt;&gt;"",MONTH(B5),"")</f>
        <v>1</v>
      </c>
      <c r="B5" s="26">
        <f>Sheet1!B5</f>
        <v>42371</v>
      </c>
      <c r="C5" s="24">
        <f>IF(Sheet1!E5=-1,0,Sheet1!E5)</f>
        <v>0</v>
      </c>
      <c r="D5" s="24">
        <f>Sheet1!F5</f>
        <v>-3.2</v>
      </c>
      <c r="F5" s="17">
        <v>2</v>
      </c>
      <c r="G5" s="30" t="e">
        <f>INDEX(B35:B63,MATCH(H5,C35:C63,0))</f>
        <v>#N/A</v>
      </c>
      <c r="H5" s="33" t="str">
        <f>IF(MONTH(B$4:B$400)=$F5,IFERROR(SMALL(C$4:C$400,COUNTIF(C$4:C$400,"&lt;"&amp;0.1)+1),0),"")</f>
        <v/>
      </c>
      <c r="I5" s="8">
        <f>INDEX(B35:B63,MATCH(MAX(C35:C63),C35:C63,0))</f>
        <v>42416</v>
      </c>
      <c r="J5" s="24">
        <f>MAX(IF(A$4:A$380 = F5,C$4:C$380))</f>
        <v>0</v>
      </c>
      <c r="K5" s="40">
        <f t="shared" si="0"/>
        <v>172.29999999999998</v>
      </c>
      <c r="L5" s="28">
        <f>INDEX(Sheet1!B35:B63,MATCH(MIN(Sheet1!D35:D63),Sheet1!D35:D63,0))</f>
        <v>42406</v>
      </c>
      <c r="M5" s="24">
        <f>MIN(Sheet1!D35:D63)</f>
        <v>-4.0999999999999996</v>
      </c>
      <c r="N5" s="30">
        <f>INDEX(Sheet1!B35:B63,MATCH(MAX(Sheet1!C35:C63),Sheet1!C35:C63,0))</f>
        <v>42401</v>
      </c>
      <c r="O5" s="24">
        <f>MAX(Sheet1!C35:C63)</f>
        <v>16.3</v>
      </c>
      <c r="P5" s="32">
        <f>AVERAGE(D35:D63)</f>
        <v>5.224137931034484</v>
      </c>
      <c r="Q5" s="24"/>
    </row>
    <row r="6" spans="1:17" ht="13" x14ac:dyDescent="0.3">
      <c r="A6">
        <f t="shared" si="1"/>
        <v>1</v>
      </c>
      <c r="B6" s="26">
        <f>Sheet1!B6</f>
        <v>42372</v>
      </c>
      <c r="C6" s="24">
        <f>IF(Sheet1!E6=-1,0,Sheet1!E6)</f>
        <v>6.6</v>
      </c>
      <c r="D6" s="24">
        <f>Sheet1!F6</f>
        <v>-5</v>
      </c>
      <c r="F6" s="17">
        <v>3</v>
      </c>
      <c r="G6" s="30" t="e">
        <f>INDEX(B64:B94,MATCH(H6,C64:C94,0))</f>
        <v>#N/A</v>
      </c>
      <c r="H6" s="33" t="str">
        <f t="shared" ref="H6:H11" si="2">IF(MONTH(B$4:B$400)=$F6,IFERROR(SMALL(C$4:C$400,COUNTIF(C$4:C$400,"&lt;"&amp;0.1)+1),0),"")</f>
        <v/>
      </c>
      <c r="I6" s="8">
        <f>INDEX(B64:B94,MATCH(MAX(C64:C94),C64:C94,0))</f>
        <v>42433</v>
      </c>
      <c r="J6" s="24" t="e">
        <f ca="1">MAXIFs(C4:C$380,A4:A380,F6)</f>
        <v>#NAME?</v>
      </c>
      <c r="K6" s="40">
        <f>SUMIF(A$1:A$380,F6,C$1:C$380)</f>
        <v>59.6</v>
      </c>
      <c r="L6" s="28">
        <f>INDEX(Sheet1!B64:B94,MATCH(MIN(Sheet1!D64:D94),Sheet1!D64:D94,0))</f>
        <v>42454</v>
      </c>
      <c r="M6" s="24">
        <f>MIN(Sheet1!D64:D94)</f>
        <v>-4.0999999999999996</v>
      </c>
      <c r="N6" s="30">
        <f>INDEX(Sheet1!B64:B94,MATCH(MAX(Sheet1!C64:C94),Sheet1!C64:C94,0))</f>
        <v>42460</v>
      </c>
      <c r="O6" s="24">
        <f>MAX(Sheet1!C64:C94)</f>
        <v>20.6</v>
      </c>
      <c r="P6" s="32">
        <f>AVERAGE(D64:D94)</f>
        <v>6.4903225806451603</v>
      </c>
      <c r="Q6" s="24"/>
    </row>
    <row r="7" spans="1:17" ht="13" x14ac:dyDescent="0.3">
      <c r="A7">
        <f t="shared" si="1"/>
        <v>1</v>
      </c>
      <c r="B7" s="26">
        <f>Sheet1!B7</f>
        <v>42373</v>
      </c>
      <c r="C7" s="24">
        <f>IF(Sheet1!E7=-1,0,Sheet1!E7)</f>
        <v>1.2</v>
      </c>
      <c r="D7" s="24">
        <f>Sheet1!F7</f>
        <v>-6.5</v>
      </c>
      <c r="F7" s="17">
        <v>4</v>
      </c>
      <c r="G7" s="30" t="e">
        <f>INDEX(B95:B124,MATCH(H7,C95:C124,0))</f>
        <v>#N/A</v>
      </c>
      <c r="H7" s="33" t="str">
        <f t="shared" si="2"/>
        <v/>
      </c>
      <c r="I7" s="8">
        <f>INDEX(B95:B124,MATCH(MAX(C95:C124),C95:C124,0))</f>
        <v>42488</v>
      </c>
      <c r="J7" s="24">
        <f>MAX(C95:C124)</f>
        <v>30.8</v>
      </c>
      <c r="K7" s="40">
        <f t="shared" ref="K7:K15" si="3">SUMIF(A$1:A$380,F7,C$1:C$380)</f>
        <v>68.3</v>
      </c>
      <c r="L7" s="28">
        <f>INDEX(Sheet1!B95:B124,MATCH(MIN(Sheet1!D95:D124),Sheet1!D95:D124,0))</f>
        <v>42486</v>
      </c>
      <c r="M7" s="24">
        <f>MIN(Sheet1!D95:D124)</f>
        <v>-3.1</v>
      </c>
      <c r="N7" s="30">
        <f>INDEX(Sheet1!B95:B124,MATCH(MAX(Sheet1!C95:C124),Sheet1!C95:C124,0))</f>
        <v>42466</v>
      </c>
      <c r="O7" s="24">
        <f>MAX(Sheet1!C95:C124)</f>
        <v>25.1</v>
      </c>
      <c r="P7" s="32">
        <f>AVERAGE(D95:D124)</f>
        <v>11.356666666666671</v>
      </c>
      <c r="Q7" s="24"/>
    </row>
    <row r="8" spans="1:17" ht="13" x14ac:dyDescent="0.3">
      <c r="A8">
        <f t="shared" si="1"/>
        <v>1</v>
      </c>
      <c r="B8" s="26">
        <f>Sheet1!B8</f>
        <v>42374</v>
      </c>
      <c r="C8" s="24">
        <f>IF(Sheet1!E8=-1,0,Sheet1!E8)</f>
        <v>1.2</v>
      </c>
      <c r="D8" s="24">
        <f>Sheet1!F8</f>
        <v>-6.2</v>
      </c>
      <c r="F8" s="17">
        <v>5</v>
      </c>
      <c r="G8" s="30" t="e">
        <f>INDEX(B125:B155,MATCH(H8,C125:C155,0))</f>
        <v>#N/A</v>
      </c>
      <c r="H8" s="33" t="str">
        <f t="shared" si="2"/>
        <v/>
      </c>
      <c r="I8" s="8">
        <f>INDEX(B125:B155,MATCH(MAX(C125:C155),C125:C155,0))</f>
        <v>42492</v>
      </c>
      <c r="J8" s="24">
        <f>MAX(C125:C155)</f>
        <v>25.5</v>
      </c>
      <c r="K8" s="40">
        <f t="shared" si="3"/>
        <v>128.99999999999997</v>
      </c>
      <c r="L8" s="28">
        <f>INDEX(Sheet1!B125:B155,MATCH(MIN(Sheet1!D125:D155),Sheet1!D125:D155,0))</f>
        <v>42507</v>
      </c>
      <c r="M8" s="24">
        <f>MIN(Sheet1!D125:D155)</f>
        <v>3.1</v>
      </c>
      <c r="N8" s="30">
        <f>INDEX(Sheet1!B125:B155,MATCH(MAX(Sheet1!C125:C155),Sheet1!C125:C155,0))</f>
        <v>42518</v>
      </c>
      <c r="O8" s="24">
        <f>MAX(Sheet1!C125:C155)</f>
        <v>29.4</v>
      </c>
      <c r="P8" s="32">
        <f>AVERAGE(D125:D155)</f>
        <v>14.558064516129029</v>
      </c>
      <c r="Q8" s="24"/>
    </row>
    <row r="9" spans="1:17" ht="13" x14ac:dyDescent="0.3">
      <c r="A9">
        <f t="shared" si="1"/>
        <v>1</v>
      </c>
      <c r="B9" s="26">
        <f>Sheet1!B9</f>
        <v>42375</v>
      </c>
      <c r="C9" s="24">
        <f>IF(Sheet1!E9=-1,0,Sheet1!E9)</f>
        <v>0.4</v>
      </c>
      <c r="D9" s="24">
        <f>Sheet1!F9</f>
        <v>-2</v>
      </c>
      <c r="F9" s="17">
        <v>6</v>
      </c>
      <c r="G9" s="30" t="e">
        <f>INDEX(B156:B185,MATCH(H9,C156:C185,0))</f>
        <v>#N/A</v>
      </c>
      <c r="H9" s="33" t="str">
        <f t="shared" si="2"/>
        <v/>
      </c>
      <c r="I9" s="8">
        <f>INDEX(B156:B185,MATCH(MAX(C156:C185),C156:C185,0))</f>
        <v>42536</v>
      </c>
      <c r="J9" s="24">
        <f>MAX(C156:C185)</f>
        <v>27.3</v>
      </c>
      <c r="K9" s="40">
        <f>SUMIF(A$1:A$380,F9,C$1:C$380)</f>
        <v>120.50000000000001</v>
      </c>
      <c r="L9" s="28">
        <f>INDEX(Sheet1!B156:B185,MATCH(MIN(Sheet1!D156:D185),Sheet1!D156:D185,0))</f>
        <v>42525</v>
      </c>
      <c r="M9" s="24">
        <f>MIN(Sheet1!D156:D185)</f>
        <v>10.1</v>
      </c>
      <c r="N9" s="30">
        <f>INDEX(Sheet1!B156:B185,MATCH(MAX(Sheet1!C156:C185),Sheet1!C156:C185,0))</f>
        <v>42545</v>
      </c>
      <c r="O9" s="24">
        <f>MAX(Sheet1!C156:C185)</f>
        <v>32.9</v>
      </c>
      <c r="P9" s="32">
        <f>AVERAGE(D156:D185)</f>
        <v>18.709999999999997</v>
      </c>
      <c r="Q9" s="24"/>
    </row>
    <row r="10" spans="1:17" ht="13" x14ac:dyDescent="0.3">
      <c r="A10">
        <f t="shared" si="1"/>
        <v>1</v>
      </c>
      <c r="B10" s="26">
        <f>Sheet1!B10</f>
        <v>42376</v>
      </c>
      <c r="C10" s="24">
        <f>IF(Sheet1!E10=-1,0,Sheet1!E10)</f>
        <v>1</v>
      </c>
      <c r="D10" s="24">
        <f>Sheet1!F10</f>
        <v>-1.8</v>
      </c>
      <c r="F10" s="17">
        <v>7</v>
      </c>
      <c r="G10" s="30" t="e">
        <f>INDEX(B186:B216,MATCH(H10,C186:C216,0))</f>
        <v>#N/A</v>
      </c>
      <c r="H10" s="33" t="str">
        <f t="shared" si="2"/>
        <v/>
      </c>
      <c r="I10" s="8">
        <f>INDEX(B186:B216,MATCH(MAX(C186:C216),C186:C216,0))</f>
        <v>42565</v>
      </c>
      <c r="J10" s="24">
        <f>MAX(C186:C216)</f>
        <v>20.9</v>
      </c>
      <c r="K10" s="40">
        <f t="shared" si="3"/>
        <v>66.8</v>
      </c>
      <c r="L10" s="28">
        <f>INDEX(Sheet1!B186:B216,MATCH(MIN(Sheet1!D186:D216),Sheet1!D186:D216,0))</f>
        <v>42556</v>
      </c>
      <c r="M10" s="24">
        <f>MIN(Sheet1!D186:D216)</f>
        <v>11.2</v>
      </c>
      <c r="N10" s="30">
        <f>INDEX(Sheet1!B186:B216,MATCH(MAX(Sheet1!C186:C216),Sheet1!C186:C216,0))</f>
        <v>42563</v>
      </c>
      <c r="O10" s="24">
        <f>MAX(Sheet1!C186:C216)</f>
        <v>33.4</v>
      </c>
      <c r="P10" s="32">
        <f>AVERAGE(D186:D216)</f>
        <v>21.529032258064518</v>
      </c>
      <c r="Q10" s="24"/>
    </row>
    <row r="11" spans="1:17" ht="13" x14ac:dyDescent="0.3">
      <c r="A11">
        <f t="shared" si="1"/>
        <v>1</v>
      </c>
      <c r="B11" s="26">
        <f>Sheet1!B11</f>
        <v>42377</v>
      </c>
      <c r="C11" s="24">
        <f>IF(Sheet1!E11=-1,0,Sheet1!E11)</f>
        <v>0</v>
      </c>
      <c r="D11" s="24">
        <f>Sheet1!F11</f>
        <v>-0.3</v>
      </c>
      <c r="F11" s="17">
        <v>8</v>
      </c>
      <c r="G11" s="30" t="e">
        <f>INDEX(B217:B247,MATCH(H11,C217:C247,0))</f>
        <v>#N/A</v>
      </c>
      <c r="H11" s="33" t="str">
        <f t="shared" si="2"/>
        <v/>
      </c>
      <c r="I11" s="8">
        <f>INDEX(B217:B247,MATCH(MAX(C217:C247),C217:C247,0))</f>
        <v>42583</v>
      </c>
      <c r="J11" s="24">
        <f>MAX(C217:C247)</f>
        <v>39</v>
      </c>
      <c r="K11" s="40">
        <f>SUMIF(A$1:A$380,F11,C$1:C$380)</f>
        <v>172.69999999999996</v>
      </c>
      <c r="L11" s="28">
        <f>INDEX(Sheet1!B217:B247,MATCH(MIN(Sheet1!D217:D247),Sheet1!D217:D247,0))</f>
        <v>42594</v>
      </c>
      <c r="M11" s="24">
        <f>MIN(Sheet1!D217:D247)</f>
        <v>5.9</v>
      </c>
      <c r="N11" s="30">
        <f>INDEX(Sheet1!B217:B247,MATCH(MAX(Sheet1!C217:C247),Sheet1!C217:C247,0))</f>
        <v>42587</v>
      </c>
      <c r="O11" s="24">
        <f>MAX(Sheet1!C217:C247)</f>
        <v>30.7</v>
      </c>
      <c r="P11" s="32">
        <f>AVERAGE(D217:D247)</f>
        <v>18.796774193548391</v>
      </c>
      <c r="Q11" s="24"/>
    </row>
    <row r="12" spans="1:17" ht="13" x14ac:dyDescent="0.3">
      <c r="A12">
        <f t="shared" si="1"/>
        <v>1</v>
      </c>
      <c r="B12" s="26">
        <f>Sheet1!B12</f>
        <v>42378</v>
      </c>
      <c r="C12" s="24">
        <f>IF(Sheet1!E12=-1,0,Sheet1!E12)</f>
        <v>1.3</v>
      </c>
      <c r="D12" s="24">
        <f>Sheet1!F12</f>
        <v>1.4</v>
      </c>
      <c r="F12" s="17">
        <v>9</v>
      </c>
      <c r="G12" s="30">
        <f>INDEX(B248:B277,MATCH(H12,C248:C277,0))</f>
        <v>42615</v>
      </c>
      <c r="H12" s="33">
        <f>IFERROR(SMALL(C248:C277,COUNTIF(C248:C277,"&lt;"&amp;0.1)+1),0)</f>
        <v>0.1</v>
      </c>
      <c r="I12" s="8">
        <f>INDEX(B248:B277,MATCH(MAX(C248:C277),C248:C277,0))</f>
        <v>42630</v>
      </c>
      <c r="J12" s="24">
        <f>MAX(C248:C277)</f>
        <v>18.3</v>
      </c>
      <c r="K12" s="40">
        <f t="shared" si="3"/>
        <v>40.5</v>
      </c>
      <c r="L12" s="28">
        <f>INDEX(Sheet1!B248:B277,MATCH(MIN(Sheet1!D248:D277),Sheet1!D248:D277,0))</f>
        <v>42635</v>
      </c>
      <c r="M12" s="24">
        <f>MIN(Sheet1!D248:D277)</f>
        <v>4.5</v>
      </c>
      <c r="N12" s="30">
        <f>INDEX(Sheet1!B248:B277,MATCH(MAX(Sheet1!C248:C277),Sheet1!C248:C277,0))</f>
        <v>42617</v>
      </c>
      <c r="O12" s="24">
        <f>MAX(Sheet1!C248:C277)</f>
        <v>29.7</v>
      </c>
      <c r="P12" s="32">
        <f>AVERAGE(D248:D277)</f>
        <v>16.466666666666665</v>
      </c>
      <c r="Q12" s="24"/>
    </row>
    <row r="13" spans="1:17" ht="13" x14ac:dyDescent="0.3">
      <c r="A13">
        <f t="shared" si="1"/>
        <v>1</v>
      </c>
      <c r="B13" s="26">
        <f>Sheet1!B13</f>
        <v>42379</v>
      </c>
      <c r="C13" s="24">
        <f>IF(Sheet1!E13=-1,0,Sheet1!E13)</f>
        <v>12.9</v>
      </c>
      <c r="D13" s="24">
        <f>Sheet1!F13</f>
        <v>6.7</v>
      </c>
      <c r="F13" s="17">
        <v>10</v>
      </c>
      <c r="G13" s="30">
        <f>INDEX(B278:B308,MATCH(H13,C278:C308,0))</f>
        <v>42667</v>
      </c>
      <c r="H13" s="33">
        <f>IFERROR(SMALL(C278:C308,COUNTIF(C278:C308,"&lt;"&amp;0.1)+1),0)</f>
        <v>0.1</v>
      </c>
      <c r="I13" s="8">
        <f>INDEX(B278:B308,MATCH(MAX(C278:C308),C278:C308,0))</f>
        <v>42669</v>
      </c>
      <c r="J13" s="24">
        <f>MAX(C278:C308)</f>
        <v>28.6</v>
      </c>
      <c r="K13" s="40">
        <f t="shared" si="3"/>
        <v>103.00000000000001</v>
      </c>
      <c r="L13" s="28">
        <f>INDEX(Sheet1!B278:B308,MATCH(MIN(Sheet1!D278:D308),Sheet1!D278:D308,0))</f>
        <v>42649</v>
      </c>
      <c r="M13" s="24">
        <f>MIN(Sheet1!D278:D308)</f>
        <v>-1.8</v>
      </c>
      <c r="N13" s="30">
        <f>INDEX(Sheet1!B278:B308,MATCH(MAX(Sheet1!C278:C308),Sheet1!C278:C308,0))</f>
        <v>42644</v>
      </c>
      <c r="O13" s="24">
        <f>MAX(Sheet1!C278:C308)</f>
        <v>24.1</v>
      </c>
      <c r="P13" s="32">
        <f>AVERAGE(D278:D308)</f>
        <v>9.3806451612903228</v>
      </c>
      <c r="Q13" s="24"/>
    </row>
    <row r="14" spans="1:17" ht="13" x14ac:dyDescent="0.3">
      <c r="A14">
        <f t="shared" si="1"/>
        <v>1</v>
      </c>
      <c r="B14" s="26">
        <f>Sheet1!B14</f>
        <v>42380</v>
      </c>
      <c r="C14" s="24">
        <f>IF(Sheet1!E14=-1,0,Sheet1!E14)</f>
        <v>0.4</v>
      </c>
      <c r="D14" s="24">
        <f>Sheet1!F14</f>
        <v>10.4</v>
      </c>
      <c r="F14" s="17">
        <v>11</v>
      </c>
      <c r="G14" s="30">
        <f>INDEX(B309:B338,MATCH(H14,C309:C338,0))</f>
        <v>42684</v>
      </c>
      <c r="H14" s="33">
        <f>IFERROR(SMALL(C309:C338,COUNTIF(C309:C338,"&lt;"&amp;0.1)+1),0)</f>
        <v>0.1</v>
      </c>
      <c r="I14" s="8">
        <f>INDEX(B309:B338,MATCH(MAX(C309:C338),C309:C338,0))</f>
        <v>42681</v>
      </c>
      <c r="J14" s="24">
        <f>MAX(C309:C338)</f>
        <v>38.1</v>
      </c>
      <c r="K14" s="40">
        <f>SUMIF(A$1:A$380,F14,C$1:C$380)</f>
        <v>142.99999999999997</v>
      </c>
      <c r="L14" s="28">
        <f>INDEX(Sheet1!B309:B338,MATCH(MIN(Sheet1!D309:D338),Sheet1!D309:D338,0))</f>
        <v>42704</v>
      </c>
      <c r="M14" s="24">
        <f>MIN(Sheet1!D309:D338)</f>
        <v>-7.4</v>
      </c>
      <c r="N14" s="30">
        <f>INDEX(Sheet1!B309:B338,MATCH(MAX(Sheet1!C309:C338),Sheet1!C309:C338,0))</f>
        <v>42698</v>
      </c>
      <c r="O14" s="24">
        <f>MAX(Sheet1!C309:C338)</f>
        <v>18.2</v>
      </c>
      <c r="P14" s="32">
        <f>AVERAGE(D309:D338)</f>
        <v>5.9733333333333327</v>
      </c>
      <c r="Q14" s="24"/>
    </row>
    <row r="15" spans="1:17" ht="13.5" thickBot="1" x14ac:dyDescent="0.35">
      <c r="A15">
        <f t="shared" si="1"/>
        <v>1</v>
      </c>
      <c r="B15" s="26">
        <f>Sheet1!B15</f>
        <v>42381</v>
      </c>
      <c r="C15" s="24">
        <f>IF(Sheet1!E15=-1,0,Sheet1!E15)</f>
        <v>36.700000000000003</v>
      </c>
      <c r="D15" s="24">
        <f>Sheet1!F15</f>
        <v>3.3</v>
      </c>
      <c r="F15" s="18">
        <v>12</v>
      </c>
      <c r="G15" s="30">
        <f>INDEX(B339:B369,MATCH(H15,C339:C369,0))</f>
        <v>42731</v>
      </c>
      <c r="H15" s="33">
        <f>IFERROR(SMALL(C339:C369,COUNTIF(C339:C369,"&lt;"&amp;0.1)+1),0)</f>
        <v>0.1</v>
      </c>
      <c r="I15" s="8">
        <f>INDEX(B339:B369,MATCH(MAX(C339:C369),C339:C369,0))</f>
        <v>42733</v>
      </c>
      <c r="J15" s="24">
        <f>MAX(C339:C369)</f>
        <v>0.2</v>
      </c>
      <c r="K15" s="40">
        <f t="shared" si="3"/>
        <v>0.30000000000000004</v>
      </c>
      <c r="L15" s="29">
        <f>INDEX(Sheet1!B339:B369,MATCH(MIN(Sheet1!D339:D369),Sheet1!D339:D369,0))</f>
        <v>42735</v>
      </c>
      <c r="M15" s="24">
        <f>MIN(Sheet1!D339:D369)</f>
        <v>-10.6</v>
      </c>
      <c r="N15" s="30">
        <f>INDEX(Sheet1!B339:B369,MATCH(MAX(Sheet1!C339:C369),Sheet1!C339:C369,0))</f>
        <v>42716</v>
      </c>
      <c r="O15" s="24">
        <f>MAX(Sheet1!C339:C369)</f>
        <v>12.6</v>
      </c>
      <c r="P15" s="32">
        <f>AVERAGE(D339:D369)</f>
        <v>-0.92258064516129024</v>
      </c>
      <c r="Q15" s="24"/>
    </row>
    <row r="16" spans="1:17" x14ac:dyDescent="0.25">
      <c r="A16">
        <f t="shared" si="1"/>
        <v>1</v>
      </c>
      <c r="B16" s="26">
        <f>Sheet1!B16</f>
        <v>42382</v>
      </c>
      <c r="C16" s="24">
        <f>IF(Sheet1!E16=-1,0,Sheet1!E16)</f>
        <v>0</v>
      </c>
      <c r="D16" s="24">
        <f>Sheet1!F16</f>
        <v>2.2000000000000002</v>
      </c>
      <c r="J16" s="21"/>
      <c r="K16" s="21"/>
      <c r="P16" s="25"/>
    </row>
    <row r="17" spans="1:14" ht="13" x14ac:dyDescent="0.25">
      <c r="A17">
        <f t="shared" si="1"/>
        <v>1</v>
      </c>
      <c r="B17" s="26">
        <f>Sheet1!B17</f>
        <v>42383</v>
      </c>
      <c r="C17" s="24">
        <f>IF(Sheet1!E17=-1,0,Sheet1!E17)</f>
        <v>0</v>
      </c>
      <c r="D17" s="24">
        <f>Sheet1!F17</f>
        <v>0.9</v>
      </c>
      <c r="F17" s="35" t="s">
        <v>27</v>
      </c>
      <c r="G17" s="38"/>
      <c r="H17" s="39"/>
      <c r="J17" s="35" t="s">
        <v>10</v>
      </c>
      <c r="K17" s="38"/>
      <c r="L17" s="39"/>
    </row>
    <row r="18" spans="1:14" ht="13" x14ac:dyDescent="0.25">
      <c r="A18">
        <f t="shared" si="1"/>
        <v>1</v>
      </c>
      <c r="B18" s="26">
        <f>Sheet1!B18</f>
        <v>42384</v>
      </c>
      <c r="C18" s="24">
        <f>IF(Sheet1!E18=-1,0,Sheet1!E18)</f>
        <v>0.9</v>
      </c>
      <c r="D18" s="24">
        <f>Sheet1!F18</f>
        <v>0.6</v>
      </c>
      <c r="F18" s="11" t="s">
        <v>20</v>
      </c>
      <c r="G18" s="11" t="s">
        <v>21</v>
      </c>
      <c r="H18" s="11" t="s">
        <v>22</v>
      </c>
      <c r="J18" s="11" t="s">
        <v>23</v>
      </c>
      <c r="K18" s="11" t="s">
        <v>24</v>
      </c>
      <c r="L18" s="11" t="s">
        <v>25</v>
      </c>
    </row>
    <row r="19" spans="1:14" ht="13" x14ac:dyDescent="0.25">
      <c r="A19">
        <f t="shared" si="1"/>
        <v>1</v>
      </c>
      <c r="B19" s="26">
        <f>Sheet1!B19</f>
        <v>42385</v>
      </c>
      <c r="C19" s="24">
        <f>IF(Sheet1!E19=-1,0,Sheet1!E19)</f>
        <v>0</v>
      </c>
      <c r="D19" s="24">
        <f>Sheet1!F19</f>
        <v>-1</v>
      </c>
      <c r="F19" s="12" t="s">
        <v>2</v>
      </c>
      <c r="G19" s="30">
        <f>INDEX(G4:G15,MATCH(MIN(H4:H15),H4:H15,0))</f>
        <v>42395</v>
      </c>
      <c r="H19" s="24">
        <f>MIN(H4:H15)</f>
        <v>0.1</v>
      </c>
      <c r="J19" s="12" t="s">
        <v>2</v>
      </c>
      <c r="K19" s="28">
        <f>INDEX(L4:L15,MATCH(MIN(M4:M15),M4:M15,0))</f>
        <v>42374</v>
      </c>
      <c r="L19" s="24">
        <f>MIN(M4:M15)</f>
        <v>-14.2</v>
      </c>
    </row>
    <row r="20" spans="1:14" ht="13" x14ac:dyDescent="0.25">
      <c r="A20">
        <f t="shared" si="1"/>
        <v>1</v>
      </c>
      <c r="B20" s="26">
        <f>Sheet1!B20</f>
        <v>42386</v>
      </c>
      <c r="C20" s="24">
        <f>IF(Sheet1!E20=-1,0,Sheet1!E20)</f>
        <v>0</v>
      </c>
      <c r="D20" s="24">
        <f>Sheet1!F20</f>
        <v>-1.6</v>
      </c>
      <c r="F20" s="12" t="s">
        <v>3</v>
      </c>
      <c r="G20" s="8" t="e">
        <f ca="1">INDEX(I4:I15,MATCH(MAX(J4:J15),J4:J15,0))</f>
        <v>#NAME?</v>
      </c>
      <c r="H20" s="24" t="e">
        <f ca="1">MAX(J4:J15)</f>
        <v>#NAME?</v>
      </c>
      <c r="J20" s="12" t="s">
        <v>3</v>
      </c>
      <c r="K20" s="30">
        <f>INDEX(N4:N15,MATCH(MAX(O4:O15),O4:O15,0))</f>
        <v>42563</v>
      </c>
      <c r="L20" s="24">
        <f>MAX(O4:O15)</f>
        <v>33.4</v>
      </c>
    </row>
    <row r="21" spans="1:14" ht="13.5" thickBot="1" x14ac:dyDescent="0.3">
      <c r="A21">
        <f t="shared" si="1"/>
        <v>1</v>
      </c>
      <c r="B21" s="26">
        <f>Sheet1!B21</f>
        <v>42387</v>
      </c>
      <c r="C21" s="24">
        <f>IF(Sheet1!E21=-1,0,Sheet1!E21)</f>
        <v>0</v>
      </c>
      <c r="D21" s="24">
        <f>Sheet1!F21</f>
        <v>-5.3</v>
      </c>
      <c r="F21" s="12" t="s">
        <v>28</v>
      </c>
      <c r="G21" s="10">
        <f>YEAR(B4)</f>
        <v>2016</v>
      </c>
      <c r="H21" s="22">
        <f>SUM(K4:K15)</f>
        <v>1138.7999999999997</v>
      </c>
      <c r="J21" s="12" t="s">
        <v>4</v>
      </c>
      <c r="K21" s="10">
        <f>YEAR(B4)</f>
        <v>2016</v>
      </c>
      <c r="L21" s="22">
        <f>AVERAGE(P4:P15)</f>
        <v>10.623265974539612</v>
      </c>
    </row>
    <row r="22" spans="1:14" x14ac:dyDescent="0.25">
      <c r="A22">
        <f t="shared" si="1"/>
        <v>1</v>
      </c>
      <c r="B22" s="26">
        <f>Sheet1!B22</f>
        <v>42388</v>
      </c>
      <c r="C22" s="24">
        <f>IF(Sheet1!E22=-1,0,Sheet1!E22)</f>
        <v>0</v>
      </c>
      <c r="D22" s="24">
        <f>Sheet1!F22</f>
        <v>-5.9</v>
      </c>
    </row>
    <row r="23" spans="1:14" ht="13" thickBot="1" x14ac:dyDescent="0.3">
      <c r="A23">
        <f t="shared" si="1"/>
        <v>1</v>
      </c>
      <c r="B23" s="26">
        <f>Sheet1!B23</f>
        <v>42389</v>
      </c>
      <c r="C23" s="24">
        <f>IF(Sheet1!E23=-1,0,Sheet1!E23)</f>
        <v>0</v>
      </c>
      <c r="D23" s="24">
        <f>Sheet1!F23</f>
        <v>-4.0999999999999996</v>
      </c>
      <c r="M23" s="24"/>
    </row>
    <row r="24" spans="1:14" ht="13" x14ac:dyDescent="0.3">
      <c r="A24">
        <f t="shared" si="1"/>
        <v>1</v>
      </c>
      <c r="B24" s="26">
        <f>Sheet1!B24</f>
        <v>42390</v>
      </c>
      <c r="C24" s="24">
        <f>IF(Sheet1!E24=-1,0,Sheet1!E24)</f>
        <v>0</v>
      </c>
      <c r="D24" s="24">
        <f>Sheet1!F24</f>
        <v>-3.5</v>
      </c>
      <c r="F24" s="2" t="s">
        <v>6</v>
      </c>
      <c r="G24" s="6"/>
      <c r="H24" s="34" t="s">
        <v>49</v>
      </c>
      <c r="M24" s="24"/>
    </row>
    <row r="25" spans="1:14" ht="13" x14ac:dyDescent="0.3">
      <c r="A25">
        <f t="shared" si="1"/>
        <v>1</v>
      </c>
      <c r="B25" s="26">
        <f>Sheet1!B25</f>
        <v>42391</v>
      </c>
      <c r="C25" s="24">
        <f>IF(Sheet1!E25=-1,0,Sheet1!E25)</f>
        <v>0</v>
      </c>
      <c r="D25" s="24">
        <f>Sheet1!F25</f>
        <v>-4</v>
      </c>
      <c r="F25" s="3"/>
      <c r="G25" s="7"/>
      <c r="M25" s="24"/>
    </row>
    <row r="26" spans="1:14" ht="13" x14ac:dyDescent="0.3">
      <c r="A26">
        <f t="shared" si="1"/>
        <v>1</v>
      </c>
      <c r="B26" s="26">
        <f>Sheet1!B26</f>
        <v>42392</v>
      </c>
      <c r="C26" s="24">
        <f>IF(Sheet1!E26=-1,0,Sheet1!E26)</f>
        <v>0</v>
      </c>
      <c r="D26" s="24">
        <f>Sheet1!F26</f>
        <v>-6.2</v>
      </c>
      <c r="F26" s="4" t="s">
        <v>5</v>
      </c>
      <c r="G26" s="13"/>
      <c r="H26" s="41"/>
      <c r="I26" s="41"/>
      <c r="J26" s="41"/>
      <c r="K26" s="41"/>
      <c r="M26" s="24"/>
      <c r="N26" s="24"/>
    </row>
    <row r="27" spans="1:14" ht="13" x14ac:dyDescent="0.3">
      <c r="A27">
        <f t="shared" si="1"/>
        <v>1</v>
      </c>
      <c r="B27" s="26">
        <f>Sheet1!B27</f>
        <v>42393</v>
      </c>
      <c r="C27" s="24">
        <f>IF(Sheet1!E27=-1,0,Sheet1!E27)</f>
        <v>0</v>
      </c>
      <c r="D27" s="24">
        <f>Sheet1!F27</f>
        <v>-2.4</v>
      </c>
      <c r="F27" s="4" t="s">
        <v>7</v>
      </c>
      <c r="G27" s="14"/>
      <c r="H27" s="41"/>
      <c r="I27" s="41">
        <f>MONTH(B4)</f>
        <v>1</v>
      </c>
      <c r="J27" s="41"/>
      <c r="K27" s="42"/>
      <c r="M27" s="24" t="s">
        <v>50</v>
      </c>
      <c r="N27" s="24"/>
    </row>
    <row r="28" spans="1:14" ht="13.5" thickBot="1" x14ac:dyDescent="0.35">
      <c r="A28">
        <f t="shared" si="1"/>
        <v>1</v>
      </c>
      <c r="B28" s="26">
        <f>Sheet1!B28</f>
        <v>42394</v>
      </c>
      <c r="C28" s="24">
        <f>IF(Sheet1!E28=-1,0,Sheet1!E28)</f>
        <v>0</v>
      </c>
      <c r="D28" s="24">
        <f>Sheet1!F28</f>
        <v>2.5</v>
      </c>
      <c r="F28" s="5" t="s">
        <v>8</v>
      </c>
      <c r="G28" s="15"/>
      <c r="H28" s="41"/>
      <c r="I28" s="41"/>
      <c r="J28" s="41"/>
      <c r="K28" s="41"/>
      <c r="M28" s="24" t="s">
        <v>51</v>
      </c>
      <c r="N28" s="24"/>
    </row>
    <row r="29" spans="1:14" x14ac:dyDescent="0.25">
      <c r="A29">
        <f t="shared" si="1"/>
        <v>1</v>
      </c>
      <c r="B29" s="26">
        <f>Sheet1!B29</f>
        <v>42395</v>
      </c>
      <c r="C29" s="24">
        <f>IF(Sheet1!E29=-1,0,Sheet1!E29)</f>
        <v>0.1</v>
      </c>
      <c r="D29" s="24">
        <f>Sheet1!F29</f>
        <v>2.6</v>
      </c>
      <c r="H29" s="41"/>
      <c r="I29" s="46" t="s">
        <v>48</v>
      </c>
      <c r="J29" s="41"/>
      <c r="K29" s="41"/>
      <c r="M29" s="24"/>
      <c r="N29" s="24"/>
    </row>
    <row r="30" spans="1:14" x14ac:dyDescent="0.25">
      <c r="A30">
        <f t="shared" si="1"/>
        <v>1</v>
      </c>
      <c r="B30" s="26">
        <f>Sheet1!B30</f>
        <v>42396</v>
      </c>
      <c r="C30" s="24">
        <f>IF(Sheet1!E30=-1,0,Sheet1!E30)</f>
        <v>0</v>
      </c>
      <c r="D30" s="24">
        <f>Sheet1!F30</f>
        <v>4.0999999999999996</v>
      </c>
      <c r="H30" s="41">
        <v>100</v>
      </c>
      <c r="I30" s="44">
        <v>162.89999999999998</v>
      </c>
      <c r="J30" s="41" t="s">
        <v>37</v>
      </c>
      <c r="K30" s="41"/>
      <c r="M30" s="24" t="s">
        <v>52</v>
      </c>
      <c r="N30" s="24"/>
    </row>
    <row r="31" spans="1:14" x14ac:dyDescent="0.25">
      <c r="A31">
        <f t="shared" si="1"/>
        <v>1</v>
      </c>
      <c r="B31" s="26">
        <f>Sheet1!B31</f>
        <v>42397</v>
      </c>
      <c r="C31" s="24">
        <f>IF(Sheet1!E31=-1,0,Sheet1!E31)</f>
        <v>0</v>
      </c>
      <c r="D31" s="24">
        <f>Sheet1!F31</f>
        <v>5.6</v>
      </c>
      <c r="H31" s="43">
        <v>100</v>
      </c>
      <c r="I31" s="43"/>
      <c r="J31" s="43" t="s">
        <v>38</v>
      </c>
      <c r="K31" s="43"/>
      <c r="M31" s="24" t="s">
        <v>53</v>
      </c>
      <c r="N31" s="24"/>
    </row>
    <row r="32" spans="1:14" x14ac:dyDescent="0.25">
      <c r="A32">
        <f t="shared" si="1"/>
        <v>1</v>
      </c>
      <c r="B32" s="26">
        <f>Sheet1!B32</f>
        <v>42398</v>
      </c>
      <c r="C32" s="24">
        <f>IF(Sheet1!E32=-1,0,Sheet1!E32)</f>
        <v>0</v>
      </c>
      <c r="D32" s="24">
        <f>Sheet1!F32</f>
        <v>2.8</v>
      </c>
      <c r="H32" s="43">
        <v>100</v>
      </c>
      <c r="I32" s="43"/>
      <c r="J32" s="43" t="s">
        <v>39</v>
      </c>
      <c r="K32" s="43"/>
      <c r="M32" s="40" t="s">
        <v>55</v>
      </c>
      <c r="N32" s="24"/>
    </row>
    <row r="33" spans="1:14" x14ac:dyDescent="0.25">
      <c r="A33">
        <f t="shared" si="1"/>
        <v>1</v>
      </c>
      <c r="B33" s="26">
        <f>Sheet1!B33</f>
        <v>42399</v>
      </c>
      <c r="C33" s="24">
        <f>IF(Sheet1!E33=-1,0,Sheet1!E33)</f>
        <v>0</v>
      </c>
      <c r="D33" s="24">
        <f>Sheet1!F33</f>
        <v>7</v>
      </c>
      <c r="H33" s="43">
        <v>100</v>
      </c>
      <c r="I33" s="43"/>
      <c r="J33" s="43" t="s">
        <v>40</v>
      </c>
      <c r="K33" s="43"/>
      <c r="M33" s="24" t="s">
        <v>54</v>
      </c>
      <c r="N33" s="24"/>
    </row>
    <row r="34" spans="1:14" x14ac:dyDescent="0.25">
      <c r="A34">
        <f t="shared" si="1"/>
        <v>1</v>
      </c>
      <c r="B34" s="26">
        <f>Sheet1!B34</f>
        <v>42400</v>
      </c>
      <c r="C34" s="24">
        <f>IF(Sheet1!E34=-1,0,Sheet1!E34)</f>
        <v>0.1</v>
      </c>
      <c r="D34" s="24">
        <f>Sheet1!F34</f>
        <v>9.6</v>
      </c>
      <c r="F34" s="21">
        <v>2</v>
      </c>
      <c r="H34" s="45">
        <v>100</v>
      </c>
      <c r="I34" s="43"/>
      <c r="J34" s="43"/>
      <c r="K34" s="43"/>
      <c r="M34" s="24"/>
      <c r="N34" s="24"/>
    </row>
    <row r="35" spans="1:14" x14ac:dyDescent="0.25">
      <c r="A35">
        <f t="shared" si="1"/>
        <v>2</v>
      </c>
      <c r="B35" s="26">
        <f>Sheet1!B35</f>
        <v>42401</v>
      </c>
      <c r="C35" s="24">
        <f>IF(Sheet1!E35=-1,0,Sheet1!E35)</f>
        <v>1</v>
      </c>
      <c r="D35" s="24">
        <f>Sheet1!F35</f>
        <v>7.8</v>
      </c>
      <c r="F35" s="21">
        <v>2</v>
      </c>
      <c r="H35" s="45">
        <v>100</v>
      </c>
      <c r="I35" s="43"/>
      <c r="J35" s="43" t="s">
        <v>41</v>
      </c>
      <c r="K35" s="43"/>
      <c r="N35" s="24"/>
    </row>
    <row r="36" spans="1:14" x14ac:dyDescent="0.25">
      <c r="A36">
        <f t="shared" si="1"/>
        <v>2</v>
      </c>
      <c r="B36" s="26">
        <f>Sheet1!B36</f>
        <v>42402</v>
      </c>
      <c r="C36" s="24">
        <f>IF(Sheet1!E36=-1,0,Sheet1!E36)</f>
        <v>0</v>
      </c>
      <c r="D36" s="24">
        <f>Sheet1!F36</f>
        <v>12.3</v>
      </c>
      <c r="H36" s="43">
        <v>100</v>
      </c>
      <c r="I36" s="43"/>
      <c r="J36" s="43" t="s">
        <v>42</v>
      </c>
      <c r="K36" s="43"/>
      <c r="N36" s="24"/>
    </row>
    <row r="37" spans="1:14" x14ac:dyDescent="0.25">
      <c r="A37">
        <f t="shared" si="1"/>
        <v>2</v>
      </c>
      <c r="B37" s="26">
        <f>Sheet1!B37</f>
        <v>42403</v>
      </c>
      <c r="C37" s="24">
        <f>IF(Sheet1!E37=-1,0,Sheet1!E37)</f>
        <v>0</v>
      </c>
      <c r="D37" s="24">
        <f>Sheet1!F37</f>
        <v>6.1</v>
      </c>
      <c r="H37" s="43">
        <v>100</v>
      </c>
      <c r="I37" s="43"/>
      <c r="J37" s="43" t="s">
        <v>43</v>
      </c>
      <c r="K37" s="43"/>
      <c r="N37" s="24"/>
    </row>
    <row r="38" spans="1:14" x14ac:dyDescent="0.25">
      <c r="A38">
        <f t="shared" si="1"/>
        <v>2</v>
      </c>
      <c r="B38" s="26">
        <f>Sheet1!B38</f>
        <v>42404</v>
      </c>
      <c r="C38" s="24">
        <f>IF(Sheet1!E38=-1,0,Sheet1!E38)</f>
        <v>14.9</v>
      </c>
      <c r="D38" s="24">
        <f>Sheet1!F38</f>
        <v>3.1</v>
      </c>
      <c r="H38" s="43">
        <v>100</v>
      </c>
      <c r="I38" s="43"/>
      <c r="J38" s="43" t="s">
        <v>44</v>
      </c>
      <c r="K38" s="43"/>
    </row>
    <row r="39" spans="1:14" x14ac:dyDescent="0.25">
      <c r="A39">
        <f t="shared" si="1"/>
        <v>2</v>
      </c>
      <c r="B39" s="26">
        <f>Sheet1!B39</f>
        <v>42405</v>
      </c>
      <c r="C39" s="24">
        <f>IF(Sheet1!E39=-1,0,Sheet1!E39)</f>
        <v>0</v>
      </c>
      <c r="D39" s="24">
        <f>Sheet1!F39</f>
        <v>1.6</v>
      </c>
      <c r="H39" s="43">
        <v>100</v>
      </c>
      <c r="I39" s="43"/>
      <c r="J39" s="43" t="s">
        <v>45</v>
      </c>
      <c r="K39" s="43"/>
    </row>
    <row r="40" spans="1:14" x14ac:dyDescent="0.25">
      <c r="A40">
        <f t="shared" si="1"/>
        <v>2</v>
      </c>
      <c r="B40" s="26">
        <f>Sheet1!B40</f>
        <v>42406</v>
      </c>
      <c r="C40" s="24">
        <f>IF(Sheet1!E40=-1,0,Sheet1!E40)</f>
        <v>0</v>
      </c>
      <c r="D40" s="24">
        <f>Sheet1!F40</f>
        <v>6.2</v>
      </c>
      <c r="H40" s="43">
        <v>100</v>
      </c>
      <c r="I40" s="43"/>
      <c r="J40" s="43" t="s">
        <v>43</v>
      </c>
      <c r="K40" s="43"/>
    </row>
    <row r="41" spans="1:14" x14ac:dyDescent="0.25">
      <c r="A41">
        <f t="shared" si="1"/>
        <v>2</v>
      </c>
      <c r="B41" s="26">
        <f>Sheet1!B41</f>
        <v>42407</v>
      </c>
      <c r="C41" s="24">
        <f>IF(Sheet1!E41=-1,0,Sheet1!E41)</f>
        <v>0</v>
      </c>
      <c r="D41" s="24">
        <f>Sheet1!F41</f>
        <v>9.5</v>
      </c>
      <c r="H41" s="43">
        <v>100</v>
      </c>
      <c r="I41" s="43"/>
      <c r="J41" s="43" t="s">
        <v>46</v>
      </c>
      <c r="K41" s="43"/>
    </row>
    <row r="42" spans="1:14" x14ac:dyDescent="0.25">
      <c r="A42">
        <f t="shared" si="1"/>
        <v>2</v>
      </c>
      <c r="B42" s="26">
        <f>Sheet1!B42</f>
        <v>42408</v>
      </c>
      <c r="C42" s="24">
        <f>IF(Sheet1!E42=-1,0,Sheet1!E42)</f>
        <v>0.7</v>
      </c>
      <c r="D42" s="24">
        <f>Sheet1!F42</f>
        <v>9.4</v>
      </c>
      <c r="H42" s="43">
        <v>100</v>
      </c>
      <c r="I42" s="43"/>
      <c r="J42" s="43"/>
      <c r="K42" s="43"/>
    </row>
    <row r="43" spans="1:14" x14ac:dyDescent="0.25">
      <c r="A43">
        <f t="shared" si="1"/>
        <v>2</v>
      </c>
      <c r="B43" s="26">
        <f>Sheet1!B43</f>
        <v>42409</v>
      </c>
      <c r="C43" s="24">
        <f>IF(Sheet1!E43=-1,0,Sheet1!E43)</f>
        <v>1.3</v>
      </c>
      <c r="D43" s="24">
        <f>Sheet1!F43</f>
        <v>11</v>
      </c>
      <c r="H43" s="43">
        <v>100</v>
      </c>
      <c r="I43" s="43"/>
      <c r="J43" s="43" t="s">
        <v>47</v>
      </c>
      <c r="K43" s="43"/>
    </row>
    <row r="44" spans="1:14" x14ac:dyDescent="0.25">
      <c r="A44">
        <f t="shared" si="1"/>
        <v>2</v>
      </c>
      <c r="B44" s="26">
        <f>Sheet1!B44</f>
        <v>42410</v>
      </c>
      <c r="C44" s="24">
        <f>IF(Sheet1!E44=-1,0,Sheet1!E44)</f>
        <v>17.399999999999999</v>
      </c>
      <c r="D44" s="24">
        <f>Sheet1!F44</f>
        <v>3.2</v>
      </c>
      <c r="H44" s="43">
        <v>100</v>
      </c>
      <c r="I44" s="43"/>
      <c r="J44" s="43"/>
      <c r="K44" s="43"/>
    </row>
    <row r="45" spans="1:14" x14ac:dyDescent="0.25">
      <c r="A45">
        <f t="shared" si="1"/>
        <v>2</v>
      </c>
      <c r="B45" s="26">
        <f>Sheet1!B45</f>
        <v>42411</v>
      </c>
      <c r="C45" s="24">
        <f>IF(Sheet1!E45=-1,0,Sheet1!E45)</f>
        <v>5.5</v>
      </c>
      <c r="D45" s="24">
        <f>Sheet1!F45</f>
        <v>2</v>
      </c>
      <c r="H45" s="43">
        <v>100</v>
      </c>
      <c r="I45" s="43"/>
      <c r="J45" s="43"/>
      <c r="K45" s="43"/>
    </row>
    <row r="46" spans="1:14" x14ac:dyDescent="0.25">
      <c r="A46">
        <f t="shared" si="1"/>
        <v>2</v>
      </c>
      <c r="B46" s="26">
        <f>Sheet1!B46</f>
        <v>42412</v>
      </c>
      <c r="C46" s="24">
        <f>IF(Sheet1!E46=-1,0,Sheet1!E46)</f>
        <v>0</v>
      </c>
      <c r="D46" s="24">
        <f>Sheet1!F46</f>
        <v>0.2</v>
      </c>
      <c r="H46" s="41">
        <v>100</v>
      </c>
      <c r="I46" s="41"/>
      <c r="J46" s="41"/>
      <c r="K46" s="41"/>
    </row>
    <row r="47" spans="1:14" x14ac:dyDescent="0.25">
      <c r="A47">
        <f t="shared" si="1"/>
        <v>2</v>
      </c>
      <c r="B47" s="26">
        <f>Sheet1!B47</f>
        <v>42413</v>
      </c>
      <c r="C47" s="24">
        <f>IF(Sheet1!E47=-1,0,Sheet1!E47)</f>
        <v>18.2</v>
      </c>
      <c r="D47" s="24">
        <f>Sheet1!F47</f>
        <v>2.2999999999999998</v>
      </c>
      <c r="H47">
        <v>100</v>
      </c>
    </row>
    <row r="48" spans="1:14" x14ac:dyDescent="0.25">
      <c r="A48">
        <f t="shared" si="1"/>
        <v>2</v>
      </c>
      <c r="B48" s="26">
        <f>Sheet1!B48</f>
        <v>42414</v>
      </c>
      <c r="C48" s="24">
        <f>IF(Sheet1!E48=-1,0,Sheet1!E48)</f>
        <v>0.7</v>
      </c>
      <c r="D48" s="24">
        <f>Sheet1!F48</f>
        <v>4.8</v>
      </c>
      <c r="H48">
        <v>100</v>
      </c>
    </row>
    <row r="49" spans="1:8" x14ac:dyDescent="0.25">
      <c r="A49">
        <f t="shared" si="1"/>
        <v>2</v>
      </c>
      <c r="B49" s="26">
        <f>Sheet1!B49</f>
        <v>42415</v>
      </c>
      <c r="C49" s="24">
        <f>IF(Sheet1!E49=-1,0,Sheet1!E49)</f>
        <v>12.2</v>
      </c>
      <c r="D49" s="24">
        <f>Sheet1!F49</f>
        <v>3.4</v>
      </c>
      <c r="H49">
        <v>100</v>
      </c>
    </row>
    <row r="50" spans="1:8" x14ac:dyDescent="0.25">
      <c r="A50">
        <f t="shared" si="1"/>
        <v>2</v>
      </c>
      <c r="B50" s="26">
        <f>Sheet1!B50</f>
        <v>42416</v>
      </c>
      <c r="C50" s="24">
        <f>IF(Sheet1!E50=-1,0,Sheet1!E50)</f>
        <v>27.3</v>
      </c>
      <c r="D50" s="24">
        <f>Sheet1!F50</f>
        <v>3.4</v>
      </c>
      <c r="H50">
        <v>100</v>
      </c>
    </row>
    <row r="51" spans="1:8" x14ac:dyDescent="0.25">
      <c r="A51">
        <f t="shared" si="1"/>
        <v>2</v>
      </c>
      <c r="B51" s="26">
        <f>Sheet1!B51</f>
        <v>42417</v>
      </c>
      <c r="C51" s="24">
        <f>IF(Sheet1!E51=-1,0,Sheet1!E51)</f>
        <v>12.3</v>
      </c>
      <c r="D51" s="24">
        <f>Sheet1!F51</f>
        <v>1.1000000000000001</v>
      </c>
      <c r="H51">
        <v>100</v>
      </c>
    </row>
    <row r="52" spans="1:8" x14ac:dyDescent="0.25">
      <c r="A52">
        <f t="shared" si="1"/>
        <v>2</v>
      </c>
      <c r="B52" s="26">
        <f>Sheet1!B52</f>
        <v>42418</v>
      </c>
      <c r="C52" s="24">
        <f>IF(Sheet1!E52=-1,0,Sheet1!E52)</f>
        <v>15.9</v>
      </c>
      <c r="D52" s="24">
        <f>Sheet1!F52</f>
        <v>3.2</v>
      </c>
      <c r="H52">
        <v>100</v>
      </c>
    </row>
    <row r="53" spans="1:8" x14ac:dyDescent="0.25">
      <c r="A53">
        <f t="shared" si="1"/>
        <v>2</v>
      </c>
      <c r="B53" s="26">
        <f>Sheet1!B53</f>
        <v>42419</v>
      </c>
      <c r="C53" s="24">
        <f>IF(Sheet1!E53=-1,0,Sheet1!E53)</f>
        <v>23.5</v>
      </c>
      <c r="D53" s="24">
        <f>Sheet1!F53</f>
        <v>4.2</v>
      </c>
      <c r="H53">
        <v>100</v>
      </c>
    </row>
    <row r="54" spans="1:8" x14ac:dyDescent="0.25">
      <c r="A54">
        <f t="shared" si="1"/>
        <v>2</v>
      </c>
      <c r="B54" s="26">
        <f>Sheet1!B54</f>
        <v>42420</v>
      </c>
      <c r="C54" s="24">
        <f>IF(Sheet1!E54=-1,0,Sheet1!E54)</f>
        <v>9.6</v>
      </c>
      <c r="D54" s="24">
        <f>Sheet1!F54</f>
        <v>2.9</v>
      </c>
      <c r="H54">
        <v>100</v>
      </c>
    </row>
    <row r="55" spans="1:8" x14ac:dyDescent="0.25">
      <c r="A55">
        <f t="shared" si="1"/>
        <v>2</v>
      </c>
      <c r="B55" s="26">
        <f>Sheet1!B55</f>
        <v>42421</v>
      </c>
      <c r="C55" s="24">
        <f>IF(Sheet1!E55=-1,0,Sheet1!E55)</f>
        <v>0</v>
      </c>
      <c r="D55" s="24">
        <f>Sheet1!F55</f>
        <v>7.9</v>
      </c>
      <c r="H55">
        <v>100</v>
      </c>
    </row>
    <row r="56" spans="1:8" x14ac:dyDescent="0.25">
      <c r="A56">
        <f t="shared" si="1"/>
        <v>2</v>
      </c>
      <c r="B56" s="26">
        <f>Sheet1!B56</f>
        <v>42422</v>
      </c>
      <c r="C56" s="24">
        <f>IF(Sheet1!E56=-1,0,Sheet1!E56)</f>
        <v>0</v>
      </c>
      <c r="D56" s="24">
        <f>Sheet1!F56</f>
        <v>11.4</v>
      </c>
      <c r="H56">
        <v>100</v>
      </c>
    </row>
    <row r="57" spans="1:8" x14ac:dyDescent="0.25">
      <c r="A57">
        <f t="shared" si="1"/>
        <v>2</v>
      </c>
      <c r="B57" s="26">
        <f>Sheet1!B57</f>
        <v>42423</v>
      </c>
      <c r="C57" s="24">
        <f>IF(Sheet1!E57=-1,0,Sheet1!E57)</f>
        <v>0.2</v>
      </c>
      <c r="D57" s="24">
        <f>Sheet1!F57</f>
        <v>9.6999999999999993</v>
      </c>
      <c r="H57">
        <v>100</v>
      </c>
    </row>
    <row r="58" spans="1:8" x14ac:dyDescent="0.25">
      <c r="A58">
        <f t="shared" si="1"/>
        <v>2</v>
      </c>
      <c r="B58" s="26">
        <f>Sheet1!B58</f>
        <v>42424</v>
      </c>
      <c r="C58" s="24">
        <f>IF(Sheet1!E58=-1,0,Sheet1!E58)</f>
        <v>1.5</v>
      </c>
      <c r="D58" s="24">
        <f>Sheet1!F58</f>
        <v>3.7</v>
      </c>
      <c r="H58">
        <v>100</v>
      </c>
    </row>
    <row r="59" spans="1:8" x14ac:dyDescent="0.25">
      <c r="A59">
        <f t="shared" si="1"/>
        <v>2</v>
      </c>
      <c r="B59" s="26">
        <f>Sheet1!B59</f>
        <v>42425</v>
      </c>
      <c r="C59" s="24">
        <f>IF(Sheet1!E59=-1,0,Sheet1!E59)</f>
        <v>0</v>
      </c>
      <c r="D59" s="24">
        <f>Sheet1!F59</f>
        <v>5.6</v>
      </c>
      <c r="H59">
        <v>100</v>
      </c>
    </row>
    <row r="60" spans="1:8" x14ac:dyDescent="0.25">
      <c r="A60">
        <f t="shared" si="1"/>
        <v>2</v>
      </c>
      <c r="B60" s="26">
        <f>Sheet1!B60</f>
        <v>42426</v>
      </c>
      <c r="C60" s="24">
        <f>IF(Sheet1!E60=-1,0,Sheet1!E60)</f>
        <v>0.6</v>
      </c>
      <c r="D60" s="24">
        <f>Sheet1!F60</f>
        <v>2</v>
      </c>
      <c r="H60">
        <v>100</v>
      </c>
    </row>
    <row r="61" spans="1:8" x14ac:dyDescent="0.25">
      <c r="A61">
        <f t="shared" si="1"/>
        <v>2</v>
      </c>
      <c r="B61" s="26">
        <f>Sheet1!B61</f>
        <v>42427</v>
      </c>
      <c r="C61" s="24">
        <f>IF(Sheet1!E61=-1,0,Sheet1!E61)</f>
        <v>0.2</v>
      </c>
      <c r="D61" s="24">
        <f>Sheet1!F61</f>
        <v>2.2000000000000002</v>
      </c>
    </row>
    <row r="62" spans="1:8" x14ac:dyDescent="0.25">
      <c r="A62">
        <f t="shared" si="1"/>
        <v>2</v>
      </c>
      <c r="B62" s="26">
        <f>Sheet1!B62</f>
        <v>42428</v>
      </c>
      <c r="C62" s="24">
        <f>IF(Sheet1!E62=-1,0,Sheet1!E62)</f>
        <v>0.3</v>
      </c>
      <c r="D62" s="24">
        <f>Sheet1!F62</f>
        <v>4.8</v>
      </c>
    </row>
    <row r="63" spans="1:8" x14ac:dyDescent="0.25">
      <c r="A63">
        <f t="shared" si="1"/>
        <v>2</v>
      </c>
      <c r="B63" s="26">
        <f>Sheet1!B63</f>
        <v>42429</v>
      </c>
      <c r="C63" s="24">
        <f>IF(Sheet1!E63=-1,0,Sheet1!E63)</f>
        <v>9</v>
      </c>
      <c r="D63" s="24">
        <f>Sheet1!F63</f>
        <v>6.5</v>
      </c>
    </row>
    <row r="64" spans="1:8" x14ac:dyDescent="0.25">
      <c r="A64">
        <f t="shared" si="1"/>
        <v>3</v>
      </c>
      <c r="B64" s="26">
        <f>Sheet1!B64</f>
        <v>42430</v>
      </c>
      <c r="C64" s="24">
        <f>IF(Sheet1!E64=-1,0,Sheet1!E64)</f>
        <v>7.9</v>
      </c>
      <c r="D64" s="24">
        <f>Sheet1!F64</f>
        <v>5.9</v>
      </c>
    </row>
    <row r="65" spans="1:4" x14ac:dyDescent="0.25">
      <c r="A65">
        <f t="shared" si="1"/>
        <v>3</v>
      </c>
      <c r="B65" s="26">
        <f>Sheet1!B65</f>
        <v>42431</v>
      </c>
      <c r="C65" s="24">
        <f>IF(Sheet1!E65=-1,0,Sheet1!E65)</f>
        <v>0</v>
      </c>
      <c r="D65" s="24">
        <f>Sheet1!F65</f>
        <v>5</v>
      </c>
    </row>
    <row r="66" spans="1:4" x14ac:dyDescent="0.25">
      <c r="A66">
        <f t="shared" si="1"/>
        <v>3</v>
      </c>
      <c r="B66" s="26">
        <f>Sheet1!B66</f>
        <v>42432</v>
      </c>
      <c r="C66" s="24">
        <f>IF(Sheet1!E66=-1,0,Sheet1!E66)</f>
        <v>10.9</v>
      </c>
      <c r="D66" s="24">
        <f>Sheet1!F66</f>
        <v>2.2000000000000002</v>
      </c>
    </row>
    <row r="67" spans="1:4" x14ac:dyDescent="0.25">
      <c r="A67">
        <f t="shared" si="1"/>
        <v>3</v>
      </c>
      <c r="B67" s="26">
        <f>Sheet1!B67</f>
        <v>42433</v>
      </c>
      <c r="C67" s="24">
        <f>IF(Sheet1!E67=-1,0,Sheet1!E67)</f>
        <v>19.100000000000001</v>
      </c>
      <c r="D67" s="24">
        <f>Sheet1!F67</f>
        <v>4.5999999999999996</v>
      </c>
    </row>
    <row r="68" spans="1:4" x14ac:dyDescent="0.25">
      <c r="A68">
        <f t="shared" si="1"/>
        <v>3</v>
      </c>
      <c r="B68" s="26">
        <f>Sheet1!B68</f>
        <v>42434</v>
      </c>
      <c r="C68" s="24">
        <f>IF(Sheet1!E68=-1,0,Sheet1!E68)</f>
        <v>0</v>
      </c>
      <c r="D68" s="24">
        <f>Sheet1!F68</f>
        <v>9.1</v>
      </c>
    </row>
    <row r="69" spans="1:4" x14ac:dyDescent="0.25">
      <c r="A69">
        <f t="shared" ref="A69:A132" si="4">IF(B69&lt;&gt;"",MONTH(B69),"")</f>
        <v>3</v>
      </c>
      <c r="B69" s="26">
        <f>Sheet1!B69</f>
        <v>42435</v>
      </c>
      <c r="C69" s="24">
        <f>IF(Sheet1!E69=-1,0,Sheet1!E69)</f>
        <v>4.8</v>
      </c>
      <c r="D69" s="24">
        <f>Sheet1!F69</f>
        <v>6.5</v>
      </c>
    </row>
    <row r="70" spans="1:4" x14ac:dyDescent="0.25">
      <c r="A70">
        <f t="shared" si="4"/>
        <v>3</v>
      </c>
      <c r="B70" s="26">
        <f>Sheet1!B70</f>
        <v>42436</v>
      </c>
      <c r="C70" s="24">
        <f>IF(Sheet1!E70=-1,0,Sheet1!E70)</f>
        <v>8.5</v>
      </c>
      <c r="D70" s="24">
        <f>Sheet1!F70</f>
        <v>2.4</v>
      </c>
    </row>
    <row r="71" spans="1:4" x14ac:dyDescent="0.25">
      <c r="A71">
        <f t="shared" si="4"/>
        <v>3</v>
      </c>
      <c r="B71" s="26">
        <f>Sheet1!B71</f>
        <v>42437</v>
      </c>
      <c r="C71" s="24">
        <f>IF(Sheet1!E71=-1,0,Sheet1!E71)</f>
        <v>4.8</v>
      </c>
      <c r="D71" s="24">
        <f>Sheet1!F71</f>
        <v>4.9000000000000004</v>
      </c>
    </row>
    <row r="72" spans="1:4" x14ac:dyDescent="0.25">
      <c r="A72">
        <f t="shared" si="4"/>
        <v>3</v>
      </c>
      <c r="B72" s="26">
        <f>Sheet1!B72</f>
        <v>42438</v>
      </c>
      <c r="C72" s="24">
        <f>IF(Sheet1!E72=-1,0,Sheet1!E72)</f>
        <v>0</v>
      </c>
      <c r="D72" s="24">
        <f>Sheet1!F72</f>
        <v>4.5</v>
      </c>
    </row>
    <row r="73" spans="1:4" x14ac:dyDescent="0.25">
      <c r="A73">
        <f t="shared" si="4"/>
        <v>3</v>
      </c>
      <c r="B73" s="26">
        <f>Sheet1!B73</f>
        <v>42439</v>
      </c>
      <c r="C73" s="24">
        <f>IF(Sheet1!E73=-1,0,Sheet1!E73)</f>
        <v>0</v>
      </c>
      <c r="D73" s="24">
        <f>Sheet1!F73</f>
        <v>6.2</v>
      </c>
    </row>
    <row r="74" spans="1:4" x14ac:dyDescent="0.25">
      <c r="A74">
        <f t="shared" si="4"/>
        <v>3</v>
      </c>
      <c r="B74" s="26">
        <f>Sheet1!B74</f>
        <v>42440</v>
      </c>
      <c r="C74" s="24">
        <f>IF(Sheet1!E74=-1,0,Sheet1!E74)</f>
        <v>0.3</v>
      </c>
      <c r="D74" s="24">
        <f>Sheet1!F74</f>
        <v>7</v>
      </c>
    </row>
    <row r="75" spans="1:4" x14ac:dyDescent="0.25">
      <c r="A75">
        <f t="shared" si="4"/>
        <v>3</v>
      </c>
      <c r="B75" s="26">
        <f>Sheet1!B75</f>
        <v>42441</v>
      </c>
      <c r="C75" s="24">
        <f>IF(Sheet1!E75=-1,0,Sheet1!E75)</f>
        <v>1</v>
      </c>
      <c r="D75" s="24">
        <f>Sheet1!F75</f>
        <v>6.8</v>
      </c>
    </row>
    <row r="76" spans="1:4" x14ac:dyDescent="0.25">
      <c r="A76">
        <f t="shared" si="4"/>
        <v>3</v>
      </c>
      <c r="B76" s="26">
        <f>Sheet1!B76</f>
        <v>42442</v>
      </c>
      <c r="C76" s="24">
        <f>IF(Sheet1!E76=-1,0,Sheet1!E76)</f>
        <v>0</v>
      </c>
      <c r="D76" s="24">
        <f>Sheet1!F76</f>
        <v>5.4</v>
      </c>
    </row>
    <row r="77" spans="1:4" x14ac:dyDescent="0.25">
      <c r="A77">
        <f t="shared" si="4"/>
        <v>3</v>
      </c>
      <c r="B77" s="26">
        <f>Sheet1!B77</f>
        <v>42443</v>
      </c>
      <c r="C77" s="24">
        <f>IF(Sheet1!E77=-1,0,Sheet1!E77)</f>
        <v>0.1</v>
      </c>
      <c r="D77" s="24">
        <f>Sheet1!F77</f>
        <v>4.3</v>
      </c>
    </row>
    <row r="78" spans="1:4" x14ac:dyDescent="0.25">
      <c r="A78">
        <f t="shared" si="4"/>
        <v>3</v>
      </c>
      <c r="B78" s="26">
        <f>Sheet1!B78</f>
        <v>42444</v>
      </c>
      <c r="C78" s="24">
        <f>IF(Sheet1!E78=-1,0,Sheet1!E78)</f>
        <v>0</v>
      </c>
      <c r="D78" s="24">
        <f>Sheet1!F78</f>
        <v>1.3</v>
      </c>
    </row>
    <row r="79" spans="1:4" x14ac:dyDescent="0.25">
      <c r="A79">
        <f t="shared" si="4"/>
        <v>3</v>
      </c>
      <c r="B79" s="26">
        <f>Sheet1!B79</f>
        <v>42445</v>
      </c>
      <c r="C79" s="24">
        <f>IF(Sheet1!E79=-1,0,Sheet1!E79)</f>
        <v>1.2</v>
      </c>
      <c r="D79" s="24">
        <f>Sheet1!F79</f>
        <v>2.9</v>
      </c>
    </row>
    <row r="80" spans="1:4" x14ac:dyDescent="0.25">
      <c r="A80">
        <f t="shared" si="4"/>
        <v>3</v>
      </c>
      <c r="B80" s="26">
        <f>Sheet1!B80</f>
        <v>42446</v>
      </c>
      <c r="C80" s="24">
        <f>IF(Sheet1!E80=-1,0,Sheet1!E80)</f>
        <v>0</v>
      </c>
      <c r="D80" s="24">
        <f>Sheet1!F80</f>
        <v>3.3</v>
      </c>
    </row>
    <row r="81" spans="1:4" x14ac:dyDescent="0.25">
      <c r="A81">
        <f t="shared" si="4"/>
        <v>3</v>
      </c>
      <c r="B81" s="26">
        <f>Sheet1!B81</f>
        <v>42447</v>
      </c>
      <c r="C81" s="24">
        <f>IF(Sheet1!E81=-1,0,Sheet1!E81)</f>
        <v>0</v>
      </c>
      <c r="D81" s="24">
        <f>Sheet1!F81</f>
        <v>5.4</v>
      </c>
    </row>
    <row r="82" spans="1:4" x14ac:dyDescent="0.25">
      <c r="A82">
        <f t="shared" si="4"/>
        <v>3</v>
      </c>
      <c r="B82" s="26">
        <f>Sheet1!B82</f>
        <v>42448</v>
      </c>
      <c r="C82" s="24">
        <f>IF(Sheet1!E82=-1,0,Sheet1!E82)</f>
        <v>0</v>
      </c>
      <c r="D82" s="24">
        <f>Sheet1!F82</f>
        <v>8.6</v>
      </c>
    </row>
    <row r="83" spans="1:4" x14ac:dyDescent="0.25">
      <c r="A83">
        <f t="shared" si="4"/>
        <v>3</v>
      </c>
      <c r="B83" s="26">
        <f>Sheet1!B83</f>
        <v>42449</v>
      </c>
      <c r="C83" s="24">
        <f>IF(Sheet1!E83=-1,0,Sheet1!E83)</f>
        <v>0</v>
      </c>
      <c r="D83" s="24">
        <f>Sheet1!F83</f>
        <v>10</v>
      </c>
    </row>
    <row r="84" spans="1:4" x14ac:dyDescent="0.25">
      <c r="A84">
        <f t="shared" si="4"/>
        <v>3</v>
      </c>
      <c r="B84" s="26">
        <f>Sheet1!B84</f>
        <v>42450</v>
      </c>
      <c r="C84" s="24">
        <f>IF(Sheet1!E84=-1,0,Sheet1!E84)</f>
        <v>0</v>
      </c>
      <c r="D84" s="24">
        <f>Sheet1!F84</f>
        <v>8</v>
      </c>
    </row>
    <row r="85" spans="1:4" x14ac:dyDescent="0.25">
      <c r="A85">
        <f t="shared" si="4"/>
        <v>3</v>
      </c>
      <c r="B85" s="26">
        <f>Sheet1!B85</f>
        <v>42451</v>
      </c>
      <c r="C85" s="24">
        <f>IF(Sheet1!E85=-1,0,Sheet1!E85)</f>
        <v>0.1</v>
      </c>
      <c r="D85" s="24">
        <f>Sheet1!F85</f>
        <v>6.9</v>
      </c>
    </row>
    <row r="86" spans="1:4" x14ac:dyDescent="0.25">
      <c r="A86">
        <f t="shared" si="4"/>
        <v>3</v>
      </c>
      <c r="B86" s="26">
        <f>Sheet1!B86</f>
        <v>42452</v>
      </c>
      <c r="C86" s="24">
        <f>IF(Sheet1!E86=-1,0,Sheet1!E86)</f>
        <v>0</v>
      </c>
      <c r="D86" s="24">
        <f>Sheet1!F86</f>
        <v>7.1</v>
      </c>
    </row>
    <row r="87" spans="1:4" x14ac:dyDescent="0.25">
      <c r="A87">
        <f t="shared" si="4"/>
        <v>3</v>
      </c>
      <c r="B87" s="26">
        <f>Sheet1!B87</f>
        <v>42453</v>
      </c>
      <c r="C87" s="24">
        <f>IF(Sheet1!E87=-1,0,Sheet1!E87)</f>
        <v>0.4</v>
      </c>
      <c r="D87" s="24">
        <f>Sheet1!F87</f>
        <v>3.8</v>
      </c>
    </row>
    <row r="88" spans="1:4" x14ac:dyDescent="0.25">
      <c r="A88">
        <f t="shared" si="4"/>
        <v>3</v>
      </c>
      <c r="B88" s="26">
        <f>Sheet1!B88</f>
        <v>42454</v>
      </c>
      <c r="C88" s="24">
        <f>IF(Sheet1!E88=-1,0,Sheet1!E88)</f>
        <v>0</v>
      </c>
      <c r="D88" s="24">
        <f>Sheet1!F88</f>
        <v>6.6</v>
      </c>
    </row>
    <row r="89" spans="1:4" x14ac:dyDescent="0.25">
      <c r="A89">
        <f t="shared" si="4"/>
        <v>3</v>
      </c>
      <c r="B89" s="26">
        <f>Sheet1!B89</f>
        <v>42455</v>
      </c>
      <c r="C89" s="24">
        <f>IF(Sheet1!E89=-1,0,Sheet1!E89)</f>
        <v>0.1</v>
      </c>
      <c r="D89" s="24">
        <f>Sheet1!F89</f>
        <v>6.2</v>
      </c>
    </row>
    <row r="90" spans="1:4" x14ac:dyDescent="0.25">
      <c r="A90">
        <f t="shared" si="4"/>
        <v>3</v>
      </c>
      <c r="B90" s="26">
        <f>Sheet1!B90</f>
        <v>42456</v>
      </c>
      <c r="C90" s="24">
        <f>IF(Sheet1!E90=-1,0,Sheet1!E90)</f>
        <v>0.4</v>
      </c>
      <c r="D90" s="24">
        <f>Sheet1!F90</f>
        <v>7.2</v>
      </c>
    </row>
    <row r="91" spans="1:4" x14ac:dyDescent="0.25">
      <c r="A91">
        <f t="shared" si="4"/>
        <v>3</v>
      </c>
      <c r="B91" s="26">
        <f>Sheet1!B91</f>
        <v>42457</v>
      </c>
      <c r="C91" s="24">
        <f>IF(Sheet1!E91=-1,0,Sheet1!E91)</f>
        <v>0</v>
      </c>
      <c r="D91" s="24">
        <f>Sheet1!F91</f>
        <v>9.1999999999999993</v>
      </c>
    </row>
    <row r="92" spans="1:4" x14ac:dyDescent="0.25">
      <c r="A92">
        <f t="shared" si="4"/>
        <v>3</v>
      </c>
      <c r="B92" s="26">
        <f>Sheet1!B92</f>
        <v>42458</v>
      </c>
      <c r="C92" s="24">
        <f>IF(Sheet1!E92=-1,0,Sheet1!E92)</f>
        <v>0</v>
      </c>
      <c r="D92" s="24">
        <f>Sheet1!F92</f>
        <v>11.2</v>
      </c>
    </row>
    <row r="93" spans="1:4" x14ac:dyDescent="0.25">
      <c r="A93">
        <f t="shared" si="4"/>
        <v>3</v>
      </c>
      <c r="B93" s="26">
        <f>Sheet1!B93</f>
        <v>42459</v>
      </c>
      <c r="C93" s="24">
        <f>IF(Sheet1!E93=-1,0,Sheet1!E93)</f>
        <v>0</v>
      </c>
      <c r="D93" s="24">
        <f>Sheet1!F93</f>
        <v>13</v>
      </c>
    </row>
    <row r="94" spans="1:4" x14ac:dyDescent="0.25">
      <c r="A94">
        <f t="shared" si="4"/>
        <v>3</v>
      </c>
      <c r="B94" s="26">
        <f>Sheet1!B94</f>
        <v>42460</v>
      </c>
      <c r="C94" s="24">
        <f>IF(Sheet1!E94=-1,0,Sheet1!E94)</f>
        <v>0</v>
      </c>
      <c r="D94" s="24">
        <f>Sheet1!F94</f>
        <v>15.7</v>
      </c>
    </row>
    <row r="95" spans="1:4" x14ac:dyDescent="0.25">
      <c r="A95">
        <f t="shared" si="4"/>
        <v>4</v>
      </c>
      <c r="B95" s="26">
        <f>Sheet1!B95</f>
        <v>42461</v>
      </c>
      <c r="C95" s="24">
        <f>IF(Sheet1!E95=-1,0,Sheet1!E95)</f>
        <v>0</v>
      </c>
      <c r="D95" s="24">
        <f>Sheet1!F95</f>
        <v>14.6</v>
      </c>
    </row>
    <row r="96" spans="1:4" x14ac:dyDescent="0.25">
      <c r="A96">
        <f t="shared" si="4"/>
        <v>4</v>
      </c>
      <c r="B96" s="26">
        <f>Sheet1!B96</f>
        <v>42462</v>
      </c>
      <c r="C96" s="24">
        <f>IF(Sheet1!E96=-1,0,Sheet1!E96)</f>
        <v>0</v>
      </c>
      <c r="D96" s="24">
        <f>Sheet1!F96</f>
        <v>9.4</v>
      </c>
    </row>
    <row r="97" spans="1:4" x14ac:dyDescent="0.25">
      <c r="A97">
        <f t="shared" si="4"/>
        <v>4</v>
      </c>
      <c r="B97" s="26">
        <f>Sheet1!B97</f>
        <v>42463</v>
      </c>
      <c r="C97" s="24">
        <f>IF(Sheet1!E97=-1,0,Sheet1!E97)</f>
        <v>0</v>
      </c>
      <c r="D97" s="24">
        <f>Sheet1!F97</f>
        <v>11.8</v>
      </c>
    </row>
    <row r="98" spans="1:4" x14ac:dyDescent="0.25">
      <c r="A98">
        <f t="shared" si="4"/>
        <v>4</v>
      </c>
      <c r="B98" s="26">
        <f>Sheet1!B98</f>
        <v>42464</v>
      </c>
      <c r="C98" s="24">
        <f>IF(Sheet1!E98=-1,0,Sheet1!E98)</f>
        <v>0</v>
      </c>
      <c r="D98" s="24">
        <f>Sheet1!F98</f>
        <v>16</v>
      </c>
    </row>
    <row r="99" spans="1:4" x14ac:dyDescent="0.25">
      <c r="A99">
        <f t="shared" si="4"/>
        <v>4</v>
      </c>
      <c r="B99" s="26">
        <f>Sheet1!B99</f>
        <v>42465</v>
      </c>
      <c r="C99" s="24">
        <f>IF(Sheet1!E99=-1,0,Sheet1!E99)</f>
        <v>0</v>
      </c>
      <c r="D99" s="24">
        <f>Sheet1!F99</f>
        <v>17.100000000000001</v>
      </c>
    </row>
    <row r="100" spans="1:4" x14ac:dyDescent="0.25">
      <c r="A100">
        <f t="shared" si="4"/>
        <v>4</v>
      </c>
      <c r="B100" s="26">
        <f>Sheet1!B100</f>
        <v>42466</v>
      </c>
      <c r="C100" s="24">
        <f>IF(Sheet1!E100=-1,0,Sheet1!E100)</f>
        <v>0</v>
      </c>
      <c r="D100" s="24">
        <f>Sheet1!F100</f>
        <v>18.100000000000001</v>
      </c>
    </row>
    <row r="101" spans="1:4" x14ac:dyDescent="0.25">
      <c r="A101">
        <f t="shared" si="4"/>
        <v>4</v>
      </c>
      <c r="B101" s="26">
        <f>Sheet1!B101</f>
        <v>42467</v>
      </c>
      <c r="C101" s="24">
        <f>IF(Sheet1!E101=-1,0,Sheet1!E101)</f>
        <v>0</v>
      </c>
      <c r="D101" s="24">
        <f>Sheet1!F101</f>
        <v>13.3</v>
      </c>
    </row>
    <row r="102" spans="1:4" x14ac:dyDescent="0.25">
      <c r="A102">
        <f t="shared" si="4"/>
        <v>4</v>
      </c>
      <c r="B102" s="26">
        <f>Sheet1!B102</f>
        <v>42468</v>
      </c>
      <c r="C102" s="24">
        <f>IF(Sheet1!E102=-1,0,Sheet1!E102)</f>
        <v>0</v>
      </c>
      <c r="D102" s="24">
        <f>Sheet1!F102</f>
        <v>10.199999999999999</v>
      </c>
    </row>
    <row r="103" spans="1:4" x14ac:dyDescent="0.25">
      <c r="A103">
        <f t="shared" si="4"/>
        <v>4</v>
      </c>
      <c r="B103" s="26">
        <f>Sheet1!B103</f>
        <v>42469</v>
      </c>
      <c r="C103" s="24">
        <f>IF(Sheet1!E103=-1,0,Sheet1!E103)</f>
        <v>7.3</v>
      </c>
      <c r="D103" s="24">
        <f>Sheet1!F103</f>
        <v>10.9</v>
      </c>
    </row>
    <row r="104" spans="1:4" x14ac:dyDescent="0.25">
      <c r="A104">
        <f t="shared" si="4"/>
        <v>4</v>
      </c>
      <c r="B104" s="26">
        <f>Sheet1!B104</f>
        <v>42470</v>
      </c>
      <c r="C104" s="24">
        <f>IF(Sheet1!E104=-1,0,Sheet1!E104)</f>
        <v>1.9</v>
      </c>
      <c r="D104" s="24">
        <f>Sheet1!F104</f>
        <v>12.5</v>
      </c>
    </row>
    <row r="105" spans="1:4" x14ac:dyDescent="0.25">
      <c r="A105">
        <f t="shared" si="4"/>
        <v>4</v>
      </c>
      <c r="B105" s="26">
        <f>Sheet1!B105</f>
        <v>42471</v>
      </c>
      <c r="C105" s="24">
        <f>IF(Sheet1!E105=-1,0,Sheet1!E105)</f>
        <v>0</v>
      </c>
      <c r="D105" s="24">
        <f>Sheet1!F105</f>
        <v>13.7</v>
      </c>
    </row>
    <row r="106" spans="1:4" x14ac:dyDescent="0.25">
      <c r="A106">
        <f t="shared" si="4"/>
        <v>4</v>
      </c>
      <c r="B106" s="26">
        <f>Sheet1!B106</f>
        <v>42472</v>
      </c>
      <c r="C106" s="24">
        <f>IF(Sheet1!E106=-1,0,Sheet1!E106)</f>
        <v>0</v>
      </c>
      <c r="D106" s="24">
        <f>Sheet1!F106</f>
        <v>13.6</v>
      </c>
    </row>
    <row r="107" spans="1:4" x14ac:dyDescent="0.25">
      <c r="A107">
        <f t="shared" si="4"/>
        <v>4</v>
      </c>
      <c r="B107" s="26">
        <f>Sheet1!B107</f>
        <v>42473</v>
      </c>
      <c r="C107" s="24">
        <f>IF(Sheet1!E107=-1,0,Sheet1!E107)</f>
        <v>0</v>
      </c>
      <c r="D107" s="24">
        <f>Sheet1!F107</f>
        <v>16.100000000000001</v>
      </c>
    </row>
    <row r="108" spans="1:4" x14ac:dyDescent="0.25">
      <c r="A108">
        <f t="shared" si="4"/>
        <v>4</v>
      </c>
      <c r="B108" s="26">
        <f>Sheet1!B108</f>
        <v>42474</v>
      </c>
      <c r="C108" s="24">
        <f>IF(Sheet1!E108=-1,0,Sheet1!E108)</f>
        <v>0.4</v>
      </c>
      <c r="D108" s="24">
        <f>Sheet1!F108</f>
        <v>10.1</v>
      </c>
    </row>
    <row r="109" spans="1:4" x14ac:dyDescent="0.25">
      <c r="A109">
        <f t="shared" si="4"/>
        <v>4</v>
      </c>
      <c r="B109" s="26">
        <f>Sheet1!B109</f>
        <v>42475</v>
      </c>
      <c r="C109" s="24">
        <f>IF(Sheet1!E109=-1,0,Sheet1!E109)</f>
        <v>14.2</v>
      </c>
      <c r="D109" s="24">
        <f>Sheet1!F109</f>
        <v>14</v>
      </c>
    </row>
    <row r="110" spans="1:4" x14ac:dyDescent="0.25">
      <c r="A110">
        <f t="shared" si="4"/>
        <v>4</v>
      </c>
      <c r="B110" s="26">
        <f>Sheet1!B110</f>
        <v>42476</v>
      </c>
      <c r="C110" s="24">
        <f>IF(Sheet1!E110=-1,0,Sheet1!E110)</f>
        <v>0</v>
      </c>
      <c r="D110" s="24">
        <f>Sheet1!F110</f>
        <v>16.600000000000001</v>
      </c>
    </row>
    <row r="111" spans="1:4" x14ac:dyDescent="0.25">
      <c r="A111">
        <f t="shared" si="4"/>
        <v>4</v>
      </c>
      <c r="B111" s="26">
        <f>Sheet1!B111</f>
        <v>42477</v>
      </c>
      <c r="C111" s="24">
        <f>IF(Sheet1!E111=-1,0,Sheet1!E111)</f>
        <v>0</v>
      </c>
      <c r="D111" s="24">
        <f>Sheet1!F111</f>
        <v>15.7</v>
      </c>
    </row>
    <row r="112" spans="1:4" x14ac:dyDescent="0.25">
      <c r="A112">
        <f t="shared" si="4"/>
        <v>4</v>
      </c>
      <c r="B112" s="26">
        <f>Sheet1!B112</f>
        <v>42478</v>
      </c>
      <c r="C112" s="24">
        <f>IF(Sheet1!E112=-1,0,Sheet1!E112)</f>
        <v>0</v>
      </c>
      <c r="D112" s="24">
        <f>Sheet1!F112</f>
        <v>12.8</v>
      </c>
    </row>
    <row r="113" spans="1:4" x14ac:dyDescent="0.25">
      <c r="A113">
        <f t="shared" si="4"/>
        <v>4</v>
      </c>
      <c r="B113" s="26">
        <f>Sheet1!B113</f>
        <v>42479</v>
      </c>
      <c r="C113" s="24">
        <f>IF(Sheet1!E113=-1,0,Sheet1!E113)</f>
        <v>1.2</v>
      </c>
      <c r="D113" s="24">
        <f>Sheet1!F113</f>
        <v>8.9</v>
      </c>
    </row>
    <row r="114" spans="1:4" x14ac:dyDescent="0.25">
      <c r="A114">
        <f t="shared" si="4"/>
        <v>4</v>
      </c>
      <c r="B114" s="26">
        <f>Sheet1!B114</f>
        <v>42480</v>
      </c>
      <c r="C114" s="24">
        <f>IF(Sheet1!E114=-1,0,Sheet1!E114)</f>
        <v>0</v>
      </c>
      <c r="D114" s="24">
        <f>Sheet1!F114</f>
        <v>8.1</v>
      </c>
    </row>
    <row r="115" spans="1:4" x14ac:dyDescent="0.25">
      <c r="A115">
        <f t="shared" si="4"/>
        <v>4</v>
      </c>
      <c r="B115" s="26">
        <f>Sheet1!B115</f>
        <v>42481</v>
      </c>
      <c r="C115" s="24">
        <f>IF(Sheet1!E115=-1,0,Sheet1!E115)</f>
        <v>0</v>
      </c>
      <c r="D115" s="24">
        <f>Sheet1!F115</f>
        <v>11.3</v>
      </c>
    </row>
    <row r="116" spans="1:4" x14ac:dyDescent="0.25">
      <c r="A116">
        <f t="shared" si="4"/>
        <v>4</v>
      </c>
      <c r="B116" s="26">
        <f>Sheet1!B116</f>
        <v>42482</v>
      </c>
      <c r="C116" s="24">
        <f>IF(Sheet1!E116=-1,0,Sheet1!E116)</f>
        <v>0</v>
      </c>
      <c r="D116" s="24">
        <f>Sheet1!F116</f>
        <v>13.1</v>
      </c>
    </row>
    <row r="117" spans="1:4" x14ac:dyDescent="0.25">
      <c r="A117">
        <f t="shared" si="4"/>
        <v>4</v>
      </c>
      <c r="B117" s="26">
        <f>Sheet1!B117</f>
        <v>42483</v>
      </c>
      <c r="C117" s="24">
        <f>IF(Sheet1!E117=-1,0,Sheet1!E117)</f>
        <v>0</v>
      </c>
      <c r="D117" s="24">
        <f>Sheet1!F117</f>
        <v>11.1</v>
      </c>
    </row>
    <row r="118" spans="1:4" x14ac:dyDescent="0.25">
      <c r="A118">
        <f t="shared" si="4"/>
        <v>4</v>
      </c>
      <c r="B118" s="26">
        <f>Sheet1!B118</f>
        <v>42484</v>
      </c>
      <c r="C118" s="24">
        <f>IF(Sheet1!E118=-1,0,Sheet1!E118)</f>
        <v>12.4</v>
      </c>
      <c r="D118" s="24">
        <f>Sheet1!F118</f>
        <v>7.1</v>
      </c>
    </row>
    <row r="119" spans="1:4" x14ac:dyDescent="0.25">
      <c r="A119">
        <f t="shared" si="4"/>
        <v>4</v>
      </c>
      <c r="B119" s="26">
        <f>Sheet1!B119</f>
        <v>42485</v>
      </c>
      <c r="C119" s="24">
        <f>IF(Sheet1!E119=-1,0,Sheet1!E119)</f>
        <v>0.1</v>
      </c>
      <c r="D119" s="24">
        <f>Sheet1!F119</f>
        <v>4.4000000000000004</v>
      </c>
    </row>
    <row r="120" spans="1:4" x14ac:dyDescent="0.25">
      <c r="A120">
        <f t="shared" si="4"/>
        <v>4</v>
      </c>
      <c r="B120" s="26">
        <f>Sheet1!B120</f>
        <v>42486</v>
      </c>
      <c r="C120" s="24">
        <f>IF(Sheet1!E120=-1,0,Sheet1!E120)</f>
        <v>0</v>
      </c>
      <c r="D120" s="24">
        <f>Sheet1!F120</f>
        <v>7.5</v>
      </c>
    </row>
    <row r="121" spans="1:4" x14ac:dyDescent="0.25">
      <c r="A121">
        <f t="shared" si="4"/>
        <v>4</v>
      </c>
      <c r="B121" s="26">
        <f>Sheet1!B121</f>
        <v>42487</v>
      </c>
      <c r="C121" s="24">
        <f>IF(Sheet1!E121=-1,0,Sheet1!E121)</f>
        <v>0</v>
      </c>
      <c r="D121" s="24">
        <f>Sheet1!F121</f>
        <v>3.1</v>
      </c>
    </row>
    <row r="122" spans="1:4" x14ac:dyDescent="0.25">
      <c r="A122">
        <f t="shared" si="4"/>
        <v>4</v>
      </c>
      <c r="B122" s="26">
        <f>Sheet1!B122</f>
        <v>42488</v>
      </c>
      <c r="C122" s="24">
        <f>IF(Sheet1!E122=-1,0,Sheet1!E122)</f>
        <v>30.8</v>
      </c>
      <c r="D122" s="24">
        <f>Sheet1!F122</f>
        <v>2.6</v>
      </c>
    </row>
    <row r="123" spans="1:4" x14ac:dyDescent="0.25">
      <c r="A123">
        <f t="shared" si="4"/>
        <v>4</v>
      </c>
      <c r="B123" s="26">
        <f>Sheet1!B123</f>
        <v>42489</v>
      </c>
      <c r="C123" s="24">
        <f>IF(Sheet1!E123=-1,0,Sheet1!E123)</f>
        <v>0</v>
      </c>
      <c r="D123" s="24">
        <f>Sheet1!F123</f>
        <v>6.8</v>
      </c>
    </row>
    <row r="124" spans="1:4" x14ac:dyDescent="0.25">
      <c r="A124">
        <f t="shared" si="4"/>
        <v>4</v>
      </c>
      <c r="B124" s="26">
        <f>Sheet1!B124</f>
        <v>42490</v>
      </c>
      <c r="C124" s="24">
        <f>IF(Sheet1!E124=-1,0,Sheet1!E124)</f>
        <v>0</v>
      </c>
      <c r="D124" s="24">
        <f>Sheet1!F124</f>
        <v>10.199999999999999</v>
      </c>
    </row>
    <row r="125" spans="1:4" x14ac:dyDescent="0.25">
      <c r="A125">
        <f t="shared" si="4"/>
        <v>5</v>
      </c>
      <c r="B125" s="26">
        <f>Sheet1!B125</f>
        <v>42491</v>
      </c>
      <c r="C125" s="24">
        <f>IF(Sheet1!E125=-1,0,Sheet1!E125)</f>
        <v>0</v>
      </c>
      <c r="D125" s="24">
        <f>Sheet1!F125</f>
        <v>9.8000000000000007</v>
      </c>
    </row>
    <row r="126" spans="1:4" x14ac:dyDescent="0.25">
      <c r="A126">
        <f t="shared" si="4"/>
        <v>5</v>
      </c>
      <c r="B126" s="26">
        <f>Sheet1!B126</f>
        <v>42492</v>
      </c>
      <c r="C126" s="24">
        <f>IF(Sheet1!E126=-1,0,Sheet1!E126)</f>
        <v>25.5</v>
      </c>
      <c r="D126" s="24">
        <f>Sheet1!F126</f>
        <v>11.3</v>
      </c>
    </row>
    <row r="127" spans="1:4" x14ac:dyDescent="0.25">
      <c r="A127">
        <f t="shared" si="4"/>
        <v>5</v>
      </c>
      <c r="B127" s="26">
        <f>Sheet1!B127</f>
        <v>42493</v>
      </c>
      <c r="C127" s="24">
        <f>IF(Sheet1!E127=-1,0,Sheet1!E127)</f>
        <v>3.5</v>
      </c>
      <c r="D127" s="24">
        <f>Sheet1!F127</f>
        <v>12.5</v>
      </c>
    </row>
    <row r="128" spans="1:4" x14ac:dyDescent="0.25">
      <c r="A128">
        <f t="shared" si="4"/>
        <v>5</v>
      </c>
      <c r="B128" s="26">
        <f>Sheet1!B128</f>
        <v>42494</v>
      </c>
      <c r="C128" s="24">
        <f>IF(Sheet1!E128=-1,0,Sheet1!E128)</f>
        <v>0</v>
      </c>
      <c r="D128" s="24">
        <f>Sheet1!F128</f>
        <v>11.5</v>
      </c>
    </row>
    <row r="129" spans="1:4" x14ac:dyDescent="0.25">
      <c r="A129">
        <f t="shared" si="4"/>
        <v>5</v>
      </c>
      <c r="B129" s="26">
        <f>Sheet1!B129</f>
        <v>42495</v>
      </c>
      <c r="C129" s="24">
        <f>IF(Sheet1!E129=-1,0,Sheet1!E129)</f>
        <v>2.8</v>
      </c>
      <c r="D129" s="24">
        <f>Sheet1!F129</f>
        <v>12.1</v>
      </c>
    </row>
    <row r="130" spans="1:4" x14ac:dyDescent="0.25">
      <c r="A130">
        <f t="shared" si="4"/>
        <v>5</v>
      </c>
      <c r="B130" s="26">
        <f>Sheet1!B130</f>
        <v>42496</v>
      </c>
      <c r="C130" s="24">
        <f>IF(Sheet1!E130=-1,0,Sheet1!E130)</f>
        <v>0</v>
      </c>
      <c r="D130" s="24">
        <f>Sheet1!F130</f>
        <v>14.1</v>
      </c>
    </row>
    <row r="131" spans="1:4" x14ac:dyDescent="0.25">
      <c r="A131">
        <f t="shared" si="4"/>
        <v>5</v>
      </c>
      <c r="B131" s="26">
        <f>Sheet1!B131</f>
        <v>42497</v>
      </c>
      <c r="C131" s="24">
        <f>IF(Sheet1!E131=-1,0,Sheet1!E131)</f>
        <v>0</v>
      </c>
      <c r="D131" s="24">
        <f>Sheet1!F131</f>
        <v>13.3</v>
      </c>
    </row>
    <row r="132" spans="1:4" x14ac:dyDescent="0.25">
      <c r="A132">
        <f t="shared" si="4"/>
        <v>5</v>
      </c>
      <c r="B132" s="26">
        <f>Sheet1!B132</f>
        <v>42498</v>
      </c>
      <c r="C132" s="24">
        <f>IF(Sheet1!E132=-1,0,Sheet1!E132)</f>
        <v>10.9</v>
      </c>
      <c r="D132" s="24">
        <f>Sheet1!F132</f>
        <v>12.5</v>
      </c>
    </row>
    <row r="133" spans="1:4" x14ac:dyDescent="0.25">
      <c r="A133">
        <f t="shared" ref="A133:A196" si="5">IF(B133&lt;&gt;"",MONTH(B133),"")</f>
        <v>5</v>
      </c>
      <c r="B133" s="26">
        <f>Sheet1!B133</f>
        <v>42499</v>
      </c>
      <c r="C133" s="24">
        <f>IF(Sheet1!E133=-1,0,Sheet1!E133)</f>
        <v>6.4</v>
      </c>
      <c r="D133" s="24">
        <f>Sheet1!F133</f>
        <v>14.6</v>
      </c>
    </row>
    <row r="134" spans="1:4" x14ac:dyDescent="0.25">
      <c r="A134">
        <f t="shared" si="5"/>
        <v>5</v>
      </c>
      <c r="B134" s="26">
        <f>Sheet1!B134</f>
        <v>42500</v>
      </c>
      <c r="C134" s="24">
        <f>IF(Sheet1!E134=-1,0,Sheet1!E134)</f>
        <v>0</v>
      </c>
      <c r="D134" s="24">
        <f>Sheet1!F134</f>
        <v>14.1</v>
      </c>
    </row>
    <row r="135" spans="1:4" x14ac:dyDescent="0.25">
      <c r="A135">
        <f t="shared" si="5"/>
        <v>5</v>
      </c>
      <c r="B135" s="26">
        <f>Sheet1!B135</f>
        <v>42501</v>
      </c>
      <c r="C135" s="24">
        <f>IF(Sheet1!E135=-1,0,Sheet1!E135)</f>
        <v>1.2</v>
      </c>
      <c r="D135" s="24">
        <f>Sheet1!F135</f>
        <v>13.7</v>
      </c>
    </row>
    <row r="136" spans="1:4" x14ac:dyDescent="0.25">
      <c r="A136">
        <f t="shared" si="5"/>
        <v>5</v>
      </c>
      <c r="B136" s="26">
        <f>Sheet1!B136</f>
        <v>42502</v>
      </c>
      <c r="C136" s="24">
        <f>IF(Sheet1!E136=-1,0,Sheet1!E136)</f>
        <v>8.1999999999999993</v>
      </c>
      <c r="D136" s="24">
        <f>Sheet1!F136</f>
        <v>13.8</v>
      </c>
    </row>
    <row r="137" spans="1:4" x14ac:dyDescent="0.25">
      <c r="A137">
        <f t="shared" si="5"/>
        <v>5</v>
      </c>
      <c r="B137" s="26">
        <f>Sheet1!B137</f>
        <v>42503</v>
      </c>
      <c r="C137" s="24">
        <f>IF(Sheet1!E137=-1,0,Sheet1!E137)</f>
        <v>8.6</v>
      </c>
      <c r="D137" s="24">
        <f>Sheet1!F137</f>
        <v>14.8</v>
      </c>
    </row>
    <row r="138" spans="1:4" x14ac:dyDescent="0.25">
      <c r="A138">
        <f t="shared" si="5"/>
        <v>5</v>
      </c>
      <c r="B138" s="26">
        <f>Sheet1!B138</f>
        <v>42504</v>
      </c>
      <c r="C138" s="24">
        <f>IF(Sheet1!E138=-1,0,Sheet1!E138)</f>
        <v>4.5</v>
      </c>
      <c r="D138" s="24">
        <f>Sheet1!F138</f>
        <v>13.9</v>
      </c>
    </row>
    <row r="139" spans="1:4" x14ac:dyDescent="0.25">
      <c r="A139">
        <f t="shared" si="5"/>
        <v>5</v>
      </c>
      <c r="B139" s="26">
        <f>Sheet1!B139</f>
        <v>42505</v>
      </c>
      <c r="C139" s="24">
        <f>IF(Sheet1!E139=-1,0,Sheet1!E139)</f>
        <v>23.5</v>
      </c>
      <c r="D139" s="24">
        <f>Sheet1!F139</f>
        <v>10</v>
      </c>
    </row>
    <row r="140" spans="1:4" x14ac:dyDescent="0.25">
      <c r="A140">
        <f t="shared" si="5"/>
        <v>5</v>
      </c>
      <c r="B140" s="26">
        <f>Sheet1!B140</f>
        <v>42506</v>
      </c>
      <c r="C140" s="24">
        <f>IF(Sheet1!E140=-1,0,Sheet1!E140)</f>
        <v>7.1</v>
      </c>
      <c r="D140" s="24">
        <f>Sheet1!F140</f>
        <v>9.1999999999999993</v>
      </c>
    </row>
    <row r="141" spans="1:4" x14ac:dyDescent="0.25">
      <c r="A141">
        <f t="shared" si="5"/>
        <v>5</v>
      </c>
      <c r="B141" s="26">
        <f>Sheet1!B141</f>
        <v>42507</v>
      </c>
      <c r="C141" s="24">
        <f>IF(Sheet1!E141=-1,0,Sheet1!E141)</f>
        <v>0</v>
      </c>
      <c r="D141" s="24">
        <f>Sheet1!F141</f>
        <v>10.1</v>
      </c>
    </row>
    <row r="142" spans="1:4" x14ac:dyDescent="0.25">
      <c r="A142">
        <f t="shared" si="5"/>
        <v>5</v>
      </c>
      <c r="B142" s="26">
        <f>Sheet1!B142</f>
        <v>42508</v>
      </c>
      <c r="C142" s="24">
        <f>IF(Sheet1!E142=-1,0,Sheet1!E142)</f>
        <v>0.1</v>
      </c>
      <c r="D142" s="24">
        <f>Sheet1!F142</f>
        <v>12.5</v>
      </c>
    </row>
    <row r="143" spans="1:4" x14ac:dyDescent="0.25">
      <c r="A143">
        <f t="shared" si="5"/>
        <v>5</v>
      </c>
      <c r="B143" s="26">
        <f>Sheet1!B143</f>
        <v>42509</v>
      </c>
      <c r="C143" s="24">
        <f>IF(Sheet1!E143=-1,0,Sheet1!E143)</f>
        <v>0</v>
      </c>
      <c r="D143" s="24">
        <f>Sheet1!F143</f>
        <v>14.3</v>
      </c>
    </row>
    <row r="144" spans="1:4" x14ac:dyDescent="0.25">
      <c r="A144">
        <f t="shared" si="5"/>
        <v>5</v>
      </c>
      <c r="B144" s="26">
        <f>Sheet1!B144</f>
        <v>42510</v>
      </c>
      <c r="C144" s="24">
        <f>IF(Sheet1!E144=-1,0,Sheet1!E144)</f>
        <v>0.3</v>
      </c>
      <c r="D144" s="24">
        <f>Sheet1!F144</f>
        <v>15.1</v>
      </c>
    </row>
    <row r="145" spans="1:4" x14ac:dyDescent="0.25">
      <c r="A145">
        <f t="shared" si="5"/>
        <v>5</v>
      </c>
      <c r="B145" s="26">
        <f>Sheet1!B145</f>
        <v>42511</v>
      </c>
      <c r="C145" s="24">
        <f>IF(Sheet1!E145=-1,0,Sheet1!E145)</f>
        <v>0</v>
      </c>
      <c r="D145" s="24">
        <f>Sheet1!F145</f>
        <v>16.7</v>
      </c>
    </row>
    <row r="146" spans="1:4" x14ac:dyDescent="0.25">
      <c r="A146">
        <f t="shared" si="5"/>
        <v>5</v>
      </c>
      <c r="B146" s="26">
        <f>Sheet1!B146</f>
        <v>42512</v>
      </c>
      <c r="C146" s="24">
        <f>IF(Sheet1!E146=-1,0,Sheet1!E146)</f>
        <v>0</v>
      </c>
      <c r="D146" s="24">
        <f>Sheet1!F146</f>
        <v>18.399999999999999</v>
      </c>
    </row>
    <row r="147" spans="1:4" x14ac:dyDescent="0.25">
      <c r="A147">
        <f t="shared" si="5"/>
        <v>5</v>
      </c>
      <c r="B147" s="26">
        <f>Sheet1!B147</f>
        <v>42513</v>
      </c>
      <c r="C147" s="24">
        <f>IF(Sheet1!E147=-1,0,Sheet1!E147)</f>
        <v>0</v>
      </c>
      <c r="D147" s="24">
        <f>Sheet1!F147</f>
        <v>17.7</v>
      </c>
    </row>
    <row r="148" spans="1:4" x14ac:dyDescent="0.25">
      <c r="A148">
        <f t="shared" si="5"/>
        <v>5</v>
      </c>
      <c r="B148" s="26">
        <f>Sheet1!B148</f>
        <v>42514</v>
      </c>
      <c r="C148" s="24">
        <f>IF(Sheet1!E148=-1,0,Sheet1!E148)</f>
        <v>19.3</v>
      </c>
      <c r="D148" s="24">
        <f>Sheet1!F148</f>
        <v>12.4</v>
      </c>
    </row>
    <row r="149" spans="1:4" x14ac:dyDescent="0.25">
      <c r="A149">
        <f t="shared" si="5"/>
        <v>5</v>
      </c>
      <c r="B149" s="26">
        <f>Sheet1!B149</f>
        <v>42515</v>
      </c>
      <c r="C149" s="24">
        <f>IF(Sheet1!E149=-1,0,Sheet1!E149)</f>
        <v>0.4</v>
      </c>
      <c r="D149" s="24">
        <f>Sheet1!F149</f>
        <v>18.3</v>
      </c>
    </row>
    <row r="150" spans="1:4" x14ac:dyDescent="0.25">
      <c r="A150">
        <f t="shared" si="5"/>
        <v>5</v>
      </c>
      <c r="B150" s="26">
        <f>Sheet1!B150</f>
        <v>42516</v>
      </c>
      <c r="C150" s="24">
        <f>IF(Sheet1!E150=-1,0,Sheet1!E150)</f>
        <v>0</v>
      </c>
      <c r="D150" s="24">
        <f>Sheet1!F150</f>
        <v>19.3</v>
      </c>
    </row>
    <row r="151" spans="1:4" x14ac:dyDescent="0.25">
      <c r="A151">
        <f t="shared" si="5"/>
        <v>5</v>
      </c>
      <c r="B151" s="26">
        <f>Sheet1!B151</f>
        <v>42517</v>
      </c>
      <c r="C151" s="24">
        <f>IF(Sheet1!E151=-1,0,Sheet1!E151)</f>
        <v>2</v>
      </c>
      <c r="D151" s="24">
        <f>Sheet1!F151</f>
        <v>20.9</v>
      </c>
    </row>
    <row r="152" spans="1:4" x14ac:dyDescent="0.25">
      <c r="A152">
        <f t="shared" si="5"/>
        <v>5</v>
      </c>
      <c r="B152" s="26">
        <f>Sheet1!B152</f>
        <v>42518</v>
      </c>
      <c r="C152" s="24">
        <f>IF(Sheet1!E152=-1,0,Sheet1!E152)</f>
        <v>0</v>
      </c>
      <c r="D152" s="24">
        <f>Sheet1!F152</f>
        <v>21.4</v>
      </c>
    </row>
    <row r="153" spans="1:4" x14ac:dyDescent="0.25">
      <c r="A153">
        <f t="shared" si="5"/>
        <v>5</v>
      </c>
      <c r="B153" s="26">
        <f>Sheet1!B153</f>
        <v>42519</v>
      </c>
      <c r="C153" s="24">
        <f>IF(Sheet1!E153=-1,0,Sheet1!E153)</f>
        <v>0</v>
      </c>
      <c r="D153" s="24">
        <f>Sheet1!F153</f>
        <v>19.8</v>
      </c>
    </row>
    <row r="154" spans="1:4" x14ac:dyDescent="0.25">
      <c r="A154">
        <f t="shared" si="5"/>
        <v>5</v>
      </c>
      <c r="B154" s="26">
        <f>Sheet1!B154</f>
        <v>42520</v>
      </c>
      <c r="C154" s="24">
        <f>IF(Sheet1!E154=-1,0,Sheet1!E154)</f>
        <v>1.8</v>
      </c>
      <c r="D154" s="24">
        <f>Sheet1!F154</f>
        <v>16.3</v>
      </c>
    </row>
    <row r="155" spans="1:4" x14ac:dyDescent="0.25">
      <c r="A155">
        <f t="shared" si="5"/>
        <v>5</v>
      </c>
      <c r="B155" s="26">
        <f>Sheet1!B155</f>
        <v>42521</v>
      </c>
      <c r="C155" s="24">
        <f>IF(Sheet1!E155=-1,0,Sheet1!E155)</f>
        <v>2.9</v>
      </c>
      <c r="D155" s="24">
        <f>Sheet1!F155</f>
        <v>16.899999999999999</v>
      </c>
    </row>
    <row r="156" spans="1:4" x14ac:dyDescent="0.25">
      <c r="A156">
        <f t="shared" si="5"/>
        <v>6</v>
      </c>
      <c r="B156" s="26">
        <f>Sheet1!B156</f>
        <v>42522</v>
      </c>
      <c r="C156" s="24">
        <f>IF(Sheet1!E156=-1,0,Sheet1!E156)</f>
        <v>3.9</v>
      </c>
      <c r="D156" s="24">
        <f>Sheet1!F156</f>
        <v>17.399999999999999</v>
      </c>
    </row>
    <row r="157" spans="1:4" x14ac:dyDescent="0.25">
      <c r="A157">
        <f t="shared" si="5"/>
        <v>6</v>
      </c>
      <c r="B157" s="26">
        <f>Sheet1!B157</f>
        <v>42523</v>
      </c>
      <c r="C157" s="24">
        <f>IF(Sheet1!E157=-1,0,Sheet1!E157)</f>
        <v>0</v>
      </c>
      <c r="D157" s="24">
        <f>Sheet1!F157</f>
        <v>17</v>
      </c>
    </row>
    <row r="158" spans="1:4" x14ac:dyDescent="0.25">
      <c r="A158">
        <f t="shared" si="5"/>
        <v>6</v>
      </c>
      <c r="B158" s="26">
        <f>Sheet1!B158</f>
        <v>42524</v>
      </c>
      <c r="C158" s="24">
        <f>IF(Sheet1!E158=-1,0,Sheet1!E158)</f>
        <v>0</v>
      </c>
      <c r="D158" s="24">
        <f>Sheet1!F158</f>
        <v>17.100000000000001</v>
      </c>
    </row>
    <row r="159" spans="1:4" x14ac:dyDescent="0.25">
      <c r="A159">
        <f t="shared" si="5"/>
        <v>6</v>
      </c>
      <c r="B159" s="26">
        <f>Sheet1!B159</f>
        <v>42525</v>
      </c>
      <c r="C159" s="24">
        <f>IF(Sheet1!E159=-1,0,Sheet1!E159)</f>
        <v>0</v>
      </c>
      <c r="D159" s="24">
        <f>Sheet1!F159</f>
        <v>18.899999999999999</v>
      </c>
    </row>
    <row r="160" spans="1:4" x14ac:dyDescent="0.25">
      <c r="A160">
        <f t="shared" si="5"/>
        <v>6</v>
      </c>
      <c r="B160" s="26">
        <f>Sheet1!B160</f>
        <v>42526</v>
      </c>
      <c r="C160" s="24">
        <f>IF(Sheet1!E160=-1,0,Sheet1!E160)</f>
        <v>0</v>
      </c>
      <c r="D160" s="24">
        <f>Sheet1!F160</f>
        <v>15.8</v>
      </c>
    </row>
    <row r="161" spans="1:4" x14ac:dyDescent="0.25">
      <c r="A161">
        <f t="shared" si="5"/>
        <v>6</v>
      </c>
      <c r="B161" s="26">
        <f>Sheet1!B161</f>
        <v>42527</v>
      </c>
      <c r="C161" s="24">
        <f>IF(Sheet1!E161=-1,0,Sheet1!E161)</f>
        <v>11.3</v>
      </c>
      <c r="D161" s="24">
        <f>Sheet1!F161</f>
        <v>17.899999999999999</v>
      </c>
    </row>
    <row r="162" spans="1:4" x14ac:dyDescent="0.25">
      <c r="A162">
        <f t="shared" si="5"/>
        <v>6</v>
      </c>
      <c r="B162" s="26">
        <f>Sheet1!B162</f>
        <v>42528</v>
      </c>
      <c r="C162" s="24">
        <f>IF(Sheet1!E162=-1,0,Sheet1!E162)</f>
        <v>0.1</v>
      </c>
      <c r="D162" s="24">
        <f>Sheet1!F162</f>
        <v>18.399999999999999</v>
      </c>
    </row>
    <row r="163" spans="1:4" x14ac:dyDescent="0.25">
      <c r="A163">
        <f t="shared" si="5"/>
        <v>6</v>
      </c>
      <c r="B163" s="26">
        <f>Sheet1!B163</f>
        <v>42529</v>
      </c>
      <c r="C163" s="24">
        <f>IF(Sheet1!E163=-1,0,Sheet1!E163)</f>
        <v>0</v>
      </c>
      <c r="D163" s="24">
        <f>Sheet1!F163</f>
        <v>18.3</v>
      </c>
    </row>
    <row r="164" spans="1:4" x14ac:dyDescent="0.25">
      <c r="A164">
        <f t="shared" si="5"/>
        <v>6</v>
      </c>
      <c r="B164" s="26">
        <f>Sheet1!B164</f>
        <v>42530</v>
      </c>
      <c r="C164" s="24">
        <f>IF(Sheet1!E164=-1,0,Sheet1!E164)</f>
        <v>3.4</v>
      </c>
      <c r="D164" s="24">
        <f>Sheet1!F164</f>
        <v>16.399999999999999</v>
      </c>
    </row>
    <row r="165" spans="1:4" x14ac:dyDescent="0.25">
      <c r="A165">
        <f t="shared" si="5"/>
        <v>6</v>
      </c>
      <c r="B165" s="26">
        <f>Sheet1!B165</f>
        <v>42531</v>
      </c>
      <c r="C165" s="24">
        <f>IF(Sheet1!E165=-1,0,Sheet1!E165)</f>
        <v>18.3</v>
      </c>
      <c r="D165" s="24">
        <f>Sheet1!F165</f>
        <v>15.9</v>
      </c>
    </row>
    <row r="166" spans="1:4" x14ac:dyDescent="0.25">
      <c r="A166">
        <f t="shared" si="5"/>
        <v>6</v>
      </c>
      <c r="B166" s="26">
        <f>Sheet1!B166</f>
        <v>42532</v>
      </c>
      <c r="C166" s="24">
        <f>IF(Sheet1!E166=-1,0,Sheet1!E166)</f>
        <v>0.8</v>
      </c>
      <c r="D166" s="24">
        <f>Sheet1!F166</f>
        <v>18.3</v>
      </c>
    </row>
    <row r="167" spans="1:4" x14ac:dyDescent="0.25">
      <c r="A167">
        <f t="shared" si="5"/>
        <v>6</v>
      </c>
      <c r="B167" s="26">
        <f>Sheet1!B167</f>
        <v>42533</v>
      </c>
      <c r="C167" s="24">
        <f>IF(Sheet1!E167=-1,0,Sheet1!E167)</f>
        <v>6.7</v>
      </c>
      <c r="D167" s="24">
        <f>Sheet1!F167</f>
        <v>17.2</v>
      </c>
    </row>
    <row r="168" spans="1:4" x14ac:dyDescent="0.25">
      <c r="A168">
        <f t="shared" si="5"/>
        <v>6</v>
      </c>
      <c r="B168" s="26">
        <f>Sheet1!B168</f>
        <v>42534</v>
      </c>
      <c r="C168" s="24">
        <f>IF(Sheet1!E168=-1,0,Sheet1!E168)</f>
        <v>0.6</v>
      </c>
      <c r="D168" s="24">
        <f>Sheet1!F168</f>
        <v>18.100000000000001</v>
      </c>
    </row>
    <row r="169" spans="1:4" x14ac:dyDescent="0.25">
      <c r="A169">
        <f t="shared" si="5"/>
        <v>6</v>
      </c>
      <c r="B169" s="26">
        <f>Sheet1!B169</f>
        <v>42535</v>
      </c>
      <c r="C169" s="24">
        <f>IF(Sheet1!E169=-1,0,Sheet1!E169)</f>
        <v>0.2</v>
      </c>
      <c r="D169" s="24">
        <f>Sheet1!F169</f>
        <v>17.600000000000001</v>
      </c>
    </row>
    <row r="170" spans="1:4" x14ac:dyDescent="0.25">
      <c r="A170">
        <f t="shared" si="5"/>
        <v>6</v>
      </c>
      <c r="B170" s="26">
        <f>Sheet1!B170</f>
        <v>42536</v>
      </c>
      <c r="C170" s="24">
        <f>IF(Sheet1!E170=-1,0,Sheet1!E170)</f>
        <v>27.3</v>
      </c>
      <c r="D170" s="24">
        <f>Sheet1!F170</f>
        <v>17.399999999999999</v>
      </c>
    </row>
    <row r="171" spans="1:4" x14ac:dyDescent="0.25">
      <c r="A171">
        <f t="shared" si="5"/>
        <v>6</v>
      </c>
      <c r="B171" s="26">
        <f>Sheet1!B171</f>
        <v>42537</v>
      </c>
      <c r="C171" s="24">
        <f>IF(Sheet1!E171=-1,0,Sheet1!E171)</f>
        <v>4.9000000000000004</v>
      </c>
      <c r="D171" s="24">
        <f>Sheet1!F171</f>
        <v>20.399999999999999</v>
      </c>
    </row>
    <row r="172" spans="1:4" x14ac:dyDescent="0.25">
      <c r="A172">
        <f t="shared" si="5"/>
        <v>6</v>
      </c>
      <c r="B172" s="26">
        <f>Sheet1!B172</f>
        <v>42538</v>
      </c>
      <c r="C172" s="24">
        <f>IF(Sheet1!E172=-1,0,Sheet1!E172)</f>
        <v>2.1</v>
      </c>
      <c r="D172" s="24">
        <f>Sheet1!F172</f>
        <v>19.600000000000001</v>
      </c>
    </row>
    <row r="173" spans="1:4" x14ac:dyDescent="0.25">
      <c r="A173">
        <f t="shared" si="5"/>
        <v>6</v>
      </c>
      <c r="B173" s="26">
        <f>Sheet1!B173</f>
        <v>42539</v>
      </c>
      <c r="C173" s="24">
        <f>IF(Sheet1!E173=-1,0,Sheet1!E173)</f>
        <v>0</v>
      </c>
      <c r="D173" s="24">
        <f>Sheet1!F173</f>
        <v>19.2</v>
      </c>
    </row>
    <row r="174" spans="1:4" x14ac:dyDescent="0.25">
      <c r="A174">
        <f t="shared" si="5"/>
        <v>6</v>
      </c>
      <c r="B174" s="26">
        <f>Sheet1!B174</f>
        <v>42540</v>
      </c>
      <c r="C174" s="24">
        <f>IF(Sheet1!E174=-1,0,Sheet1!E174)</f>
        <v>0.1</v>
      </c>
      <c r="D174" s="24">
        <f>Sheet1!F174</f>
        <v>15.5</v>
      </c>
    </row>
    <row r="175" spans="1:4" x14ac:dyDescent="0.25">
      <c r="A175">
        <f t="shared" si="5"/>
        <v>6</v>
      </c>
      <c r="B175" s="26">
        <f>Sheet1!B175</f>
        <v>42541</v>
      </c>
      <c r="C175" s="24">
        <f>IF(Sheet1!E175=-1,0,Sheet1!E175)</f>
        <v>20.100000000000001</v>
      </c>
      <c r="D175" s="24">
        <f>Sheet1!F175</f>
        <v>15.8</v>
      </c>
    </row>
    <row r="176" spans="1:4" x14ac:dyDescent="0.25">
      <c r="A176">
        <f t="shared" si="5"/>
        <v>6</v>
      </c>
      <c r="B176" s="26">
        <f>Sheet1!B176</f>
        <v>42542</v>
      </c>
      <c r="C176" s="24">
        <f>IF(Sheet1!E176=-1,0,Sheet1!E176)</f>
        <v>2.9</v>
      </c>
      <c r="D176" s="24">
        <f>Sheet1!F176</f>
        <v>19.2</v>
      </c>
    </row>
    <row r="177" spans="1:4" x14ac:dyDescent="0.25">
      <c r="A177">
        <f t="shared" si="5"/>
        <v>6</v>
      </c>
      <c r="B177" s="26">
        <f>Sheet1!B177</f>
        <v>42543</v>
      </c>
      <c r="C177" s="24">
        <f>IF(Sheet1!E177=-1,0,Sheet1!E177)</f>
        <v>0</v>
      </c>
      <c r="D177" s="24">
        <f>Sheet1!F177</f>
        <v>21.3</v>
      </c>
    </row>
    <row r="178" spans="1:4" x14ac:dyDescent="0.25">
      <c r="A178">
        <f t="shared" si="5"/>
        <v>6</v>
      </c>
      <c r="B178" s="26">
        <f>Sheet1!B178</f>
        <v>42544</v>
      </c>
      <c r="C178" s="24">
        <f>IF(Sheet1!E178=-1,0,Sheet1!E178)</f>
        <v>0</v>
      </c>
      <c r="D178" s="24">
        <f>Sheet1!F178</f>
        <v>22.9</v>
      </c>
    </row>
    <row r="179" spans="1:4" x14ac:dyDescent="0.25">
      <c r="A179">
        <f t="shared" si="5"/>
        <v>6</v>
      </c>
      <c r="B179" s="26">
        <f>Sheet1!B179</f>
        <v>42545</v>
      </c>
      <c r="C179" s="24">
        <f>IF(Sheet1!E179=-1,0,Sheet1!E179)</f>
        <v>0</v>
      </c>
      <c r="D179" s="24">
        <f>Sheet1!F179</f>
        <v>24.9</v>
      </c>
    </row>
    <row r="180" spans="1:4" x14ac:dyDescent="0.25">
      <c r="A180">
        <f t="shared" si="5"/>
        <v>6</v>
      </c>
      <c r="B180" s="26">
        <f>Sheet1!B180</f>
        <v>42546</v>
      </c>
      <c r="C180" s="24">
        <f>IF(Sheet1!E180=-1,0,Sheet1!E180)</f>
        <v>0</v>
      </c>
      <c r="D180" s="24">
        <f>Sheet1!F180</f>
        <v>22.1</v>
      </c>
    </row>
    <row r="181" spans="1:4" x14ac:dyDescent="0.25">
      <c r="A181">
        <f t="shared" si="5"/>
        <v>6</v>
      </c>
      <c r="B181" s="26">
        <f>Sheet1!B181</f>
        <v>42547</v>
      </c>
      <c r="C181" s="24">
        <f>IF(Sheet1!E181=-1,0,Sheet1!E181)</f>
        <v>5</v>
      </c>
      <c r="D181" s="24">
        <f>Sheet1!F181</f>
        <v>18.399999999999999</v>
      </c>
    </row>
    <row r="182" spans="1:4" x14ac:dyDescent="0.25">
      <c r="A182">
        <f t="shared" si="5"/>
        <v>6</v>
      </c>
      <c r="B182" s="26">
        <f>Sheet1!B182</f>
        <v>42548</v>
      </c>
      <c r="C182" s="24">
        <f>IF(Sheet1!E182=-1,0,Sheet1!E182)</f>
        <v>10.1</v>
      </c>
      <c r="D182" s="24">
        <f>Sheet1!F182</f>
        <v>17.100000000000001</v>
      </c>
    </row>
    <row r="183" spans="1:4" x14ac:dyDescent="0.25">
      <c r="A183">
        <f t="shared" si="5"/>
        <v>6</v>
      </c>
      <c r="B183" s="26">
        <f>Sheet1!B183</f>
        <v>42549</v>
      </c>
      <c r="C183" s="24">
        <f>IF(Sheet1!E183=-1,0,Sheet1!E183)</f>
        <v>2.7</v>
      </c>
      <c r="D183" s="24">
        <f>Sheet1!F183</f>
        <v>19</v>
      </c>
    </row>
    <row r="184" spans="1:4" x14ac:dyDescent="0.25">
      <c r="A184">
        <f t="shared" si="5"/>
        <v>6</v>
      </c>
      <c r="B184" s="26">
        <f>Sheet1!B184</f>
        <v>42550</v>
      </c>
      <c r="C184" s="24">
        <f>IF(Sheet1!E184=-1,0,Sheet1!E184)</f>
        <v>0</v>
      </c>
      <c r="D184" s="24">
        <f>Sheet1!F184</f>
        <v>21.5</v>
      </c>
    </row>
    <row r="185" spans="1:4" x14ac:dyDescent="0.25">
      <c r="A185">
        <f t="shared" si="5"/>
        <v>6</v>
      </c>
      <c r="B185" s="26">
        <f>Sheet1!B185</f>
        <v>42551</v>
      </c>
      <c r="C185" s="24">
        <f>IF(Sheet1!E185=-1,0,Sheet1!E185)</f>
        <v>0</v>
      </c>
      <c r="D185" s="24">
        <f>Sheet1!F185</f>
        <v>22.7</v>
      </c>
    </row>
    <row r="186" spans="1:4" x14ac:dyDescent="0.25">
      <c r="A186">
        <f t="shared" si="5"/>
        <v>7</v>
      </c>
      <c r="B186" s="26">
        <f>Sheet1!B186</f>
        <v>42552</v>
      </c>
      <c r="C186" s="24">
        <f>IF(Sheet1!E186=-1,0,Sheet1!E186)</f>
        <v>0</v>
      </c>
      <c r="D186" s="24">
        <f>Sheet1!F186</f>
        <v>22.5</v>
      </c>
    </row>
    <row r="187" spans="1:4" x14ac:dyDescent="0.25">
      <c r="A187">
        <f t="shared" si="5"/>
        <v>7</v>
      </c>
      <c r="B187" s="26">
        <f>Sheet1!B187</f>
        <v>42553</v>
      </c>
      <c r="C187" s="24">
        <f>IF(Sheet1!E187=-1,0,Sheet1!E187)</f>
        <v>0</v>
      </c>
      <c r="D187" s="24">
        <f>Sheet1!F187</f>
        <v>24.2</v>
      </c>
    </row>
    <row r="188" spans="1:4" x14ac:dyDescent="0.25">
      <c r="A188">
        <f t="shared" si="5"/>
        <v>7</v>
      </c>
      <c r="B188" s="26">
        <f>Sheet1!B188</f>
        <v>42554</v>
      </c>
      <c r="C188" s="24">
        <f>IF(Sheet1!E188=-1,0,Sheet1!E188)</f>
        <v>2.9</v>
      </c>
      <c r="D188" s="24">
        <f>Sheet1!F188</f>
        <v>15.9</v>
      </c>
    </row>
    <row r="189" spans="1:4" x14ac:dyDescent="0.25">
      <c r="A189">
        <f t="shared" si="5"/>
        <v>7</v>
      </c>
      <c r="B189" s="26">
        <f>Sheet1!B189</f>
        <v>42555</v>
      </c>
      <c r="C189" s="24">
        <f>IF(Sheet1!E189=-1,0,Sheet1!E189)</f>
        <v>3.8</v>
      </c>
      <c r="D189" s="24">
        <f>Sheet1!F189</f>
        <v>18.8</v>
      </c>
    </row>
    <row r="190" spans="1:4" x14ac:dyDescent="0.25">
      <c r="A190">
        <f t="shared" si="5"/>
        <v>7</v>
      </c>
      <c r="B190" s="26">
        <f>Sheet1!B190</f>
        <v>42556</v>
      </c>
      <c r="C190" s="24">
        <f>IF(Sheet1!E190=-1,0,Sheet1!E190)</f>
        <v>0</v>
      </c>
      <c r="D190" s="24">
        <f>Sheet1!F190</f>
        <v>21.8</v>
      </c>
    </row>
    <row r="191" spans="1:4" x14ac:dyDescent="0.25">
      <c r="A191">
        <f t="shared" si="5"/>
        <v>7</v>
      </c>
      <c r="B191" s="26">
        <f>Sheet1!B191</f>
        <v>42557</v>
      </c>
      <c r="C191" s="24">
        <f>IF(Sheet1!E191=-1,0,Sheet1!E191)</f>
        <v>0.5</v>
      </c>
      <c r="D191" s="24">
        <f>Sheet1!F191</f>
        <v>19.8</v>
      </c>
    </row>
    <row r="192" spans="1:4" x14ac:dyDescent="0.25">
      <c r="A192">
        <f t="shared" si="5"/>
        <v>7</v>
      </c>
      <c r="B192" s="26">
        <f>Sheet1!B192</f>
        <v>42558</v>
      </c>
      <c r="C192" s="24">
        <f>IF(Sheet1!E192=-1,0,Sheet1!E192)</f>
        <v>9.3000000000000007</v>
      </c>
      <c r="D192" s="24">
        <f>Sheet1!F192</f>
        <v>19.600000000000001</v>
      </c>
    </row>
    <row r="193" spans="1:4" x14ac:dyDescent="0.25">
      <c r="A193">
        <f t="shared" si="5"/>
        <v>7</v>
      </c>
      <c r="B193" s="26">
        <f>Sheet1!B193</f>
        <v>42559</v>
      </c>
      <c r="C193" s="24">
        <f>IF(Sheet1!E193=-1,0,Sheet1!E193)</f>
        <v>0</v>
      </c>
      <c r="D193" s="24">
        <f>Sheet1!F193</f>
        <v>21.8</v>
      </c>
    </row>
    <row r="194" spans="1:4" x14ac:dyDescent="0.25">
      <c r="A194">
        <f t="shared" si="5"/>
        <v>7</v>
      </c>
      <c r="B194" s="26">
        <f>Sheet1!B194</f>
        <v>42560</v>
      </c>
      <c r="C194" s="24">
        <f>IF(Sheet1!E194=-1,0,Sheet1!E194)</f>
        <v>0</v>
      </c>
      <c r="D194" s="24">
        <f>Sheet1!F194</f>
        <v>22.2</v>
      </c>
    </row>
    <row r="195" spans="1:4" x14ac:dyDescent="0.25">
      <c r="A195">
        <f t="shared" si="5"/>
        <v>7</v>
      </c>
      <c r="B195" s="26">
        <f>Sheet1!B195</f>
        <v>42561</v>
      </c>
      <c r="C195" s="24">
        <f>IF(Sheet1!E195=-1,0,Sheet1!E195)</f>
        <v>0</v>
      </c>
      <c r="D195" s="24">
        <f>Sheet1!F195</f>
        <v>24.3</v>
      </c>
    </row>
    <row r="196" spans="1:4" x14ac:dyDescent="0.25">
      <c r="A196">
        <f t="shared" si="5"/>
        <v>7</v>
      </c>
      <c r="B196" s="26">
        <f>Sheet1!B196</f>
        <v>42562</v>
      </c>
      <c r="C196" s="24">
        <f>IF(Sheet1!E196=-1,0,Sheet1!E196)</f>
        <v>0</v>
      </c>
      <c r="D196" s="24">
        <f>Sheet1!F196</f>
        <v>25.6</v>
      </c>
    </row>
    <row r="197" spans="1:4" x14ac:dyDescent="0.25">
      <c r="A197">
        <f t="shared" ref="A197:A260" si="6">IF(B197&lt;&gt;"",MONTH(B197),"")</f>
        <v>7</v>
      </c>
      <c r="B197" s="26">
        <f>Sheet1!B197</f>
        <v>42563</v>
      </c>
      <c r="C197" s="24">
        <f>IF(Sheet1!E197=-1,0,Sheet1!E197)</f>
        <v>0</v>
      </c>
      <c r="D197" s="24">
        <f>Sheet1!F197</f>
        <v>25.4</v>
      </c>
    </row>
    <row r="198" spans="1:4" x14ac:dyDescent="0.25">
      <c r="A198">
        <f t="shared" si="6"/>
        <v>7</v>
      </c>
      <c r="B198" s="26">
        <f>Sheet1!B198</f>
        <v>42564</v>
      </c>
      <c r="C198" s="24">
        <f>IF(Sheet1!E198=-1,0,Sheet1!E198)</f>
        <v>0</v>
      </c>
      <c r="D198" s="24">
        <f>Sheet1!F198</f>
        <v>22</v>
      </c>
    </row>
    <row r="199" spans="1:4" x14ac:dyDescent="0.25">
      <c r="A199">
        <f t="shared" si="6"/>
        <v>7</v>
      </c>
      <c r="B199" s="26">
        <f>Sheet1!B199</f>
        <v>42565</v>
      </c>
      <c r="C199" s="24">
        <f>IF(Sheet1!E199=-1,0,Sheet1!E199)</f>
        <v>20.9</v>
      </c>
      <c r="D199" s="24">
        <f>Sheet1!F199</f>
        <v>17.3</v>
      </c>
    </row>
    <row r="200" spans="1:4" x14ac:dyDescent="0.25">
      <c r="A200">
        <f t="shared" si="6"/>
        <v>7</v>
      </c>
      <c r="B200" s="26">
        <f>Sheet1!B200</f>
        <v>42566</v>
      </c>
      <c r="C200" s="24">
        <f>IF(Sheet1!E200=-1,0,Sheet1!E200)</f>
        <v>0</v>
      </c>
      <c r="D200" s="24">
        <f>Sheet1!F200</f>
        <v>17.100000000000001</v>
      </c>
    </row>
    <row r="201" spans="1:4" x14ac:dyDescent="0.25">
      <c r="A201">
        <f t="shared" si="6"/>
        <v>7</v>
      </c>
      <c r="B201" s="26">
        <f>Sheet1!B201</f>
        <v>42567</v>
      </c>
      <c r="C201" s="24">
        <f>IF(Sheet1!E201=-1,0,Sheet1!E201)</f>
        <v>0.1</v>
      </c>
      <c r="D201" s="24">
        <f>Sheet1!F201</f>
        <v>15.5</v>
      </c>
    </row>
    <row r="202" spans="1:4" x14ac:dyDescent="0.25">
      <c r="A202">
        <f t="shared" si="6"/>
        <v>7</v>
      </c>
      <c r="B202" s="26">
        <f>Sheet1!B202</f>
        <v>42568</v>
      </c>
      <c r="C202" s="24">
        <f>IF(Sheet1!E202=-1,0,Sheet1!E202)</f>
        <v>0.1</v>
      </c>
      <c r="D202" s="24">
        <f>Sheet1!F202</f>
        <v>17.7</v>
      </c>
    </row>
    <row r="203" spans="1:4" x14ac:dyDescent="0.25">
      <c r="A203">
        <f t="shared" si="6"/>
        <v>7</v>
      </c>
      <c r="B203" s="26">
        <f>Sheet1!B203</f>
        <v>42569</v>
      </c>
      <c r="C203" s="24">
        <f>IF(Sheet1!E203=-1,0,Sheet1!E203)</f>
        <v>0</v>
      </c>
      <c r="D203" s="24">
        <f>Sheet1!F203</f>
        <v>20.8</v>
      </c>
    </row>
    <row r="204" spans="1:4" x14ac:dyDescent="0.25">
      <c r="A204">
        <f t="shared" si="6"/>
        <v>7</v>
      </c>
      <c r="B204" s="26">
        <f>Sheet1!B204</f>
        <v>42570</v>
      </c>
      <c r="C204" s="24">
        <f>IF(Sheet1!E204=-1,0,Sheet1!E204)</f>
        <v>0</v>
      </c>
      <c r="D204" s="24">
        <f>Sheet1!F204</f>
        <v>21.3</v>
      </c>
    </row>
    <row r="205" spans="1:4" x14ac:dyDescent="0.25">
      <c r="A205">
        <f t="shared" si="6"/>
        <v>7</v>
      </c>
      <c r="B205" s="26">
        <f>Sheet1!B205</f>
        <v>42571</v>
      </c>
      <c r="C205" s="24">
        <f>IF(Sheet1!E205=-1,0,Sheet1!E205)</f>
        <v>0</v>
      </c>
      <c r="D205" s="24">
        <f>Sheet1!F205</f>
        <v>22.2</v>
      </c>
    </row>
    <row r="206" spans="1:4" x14ac:dyDescent="0.25">
      <c r="A206">
        <f t="shared" si="6"/>
        <v>7</v>
      </c>
      <c r="B206" s="26">
        <f>Sheet1!B206</f>
        <v>42572</v>
      </c>
      <c r="C206" s="24">
        <f>IF(Sheet1!E206=-1,0,Sheet1!E206)</f>
        <v>3.4</v>
      </c>
      <c r="D206" s="24">
        <f>Sheet1!F206</f>
        <v>23.3</v>
      </c>
    </row>
    <row r="207" spans="1:4" x14ac:dyDescent="0.25">
      <c r="A207">
        <f t="shared" si="6"/>
        <v>7</v>
      </c>
      <c r="B207" s="26">
        <f>Sheet1!B207</f>
        <v>42573</v>
      </c>
      <c r="C207" s="24">
        <f>IF(Sheet1!E207=-1,0,Sheet1!E207)</f>
        <v>0</v>
      </c>
      <c r="D207" s="24">
        <f>Sheet1!F207</f>
        <v>23.9</v>
      </c>
    </row>
    <row r="208" spans="1:4" x14ac:dyDescent="0.25">
      <c r="A208">
        <f t="shared" si="6"/>
        <v>7</v>
      </c>
      <c r="B208" s="26">
        <f>Sheet1!B208</f>
        <v>42574</v>
      </c>
      <c r="C208" s="24">
        <f>IF(Sheet1!E208=-1,0,Sheet1!E208)</f>
        <v>0</v>
      </c>
      <c r="D208" s="24">
        <f>Sheet1!F208</f>
        <v>23.8</v>
      </c>
    </row>
    <row r="209" spans="1:4" x14ac:dyDescent="0.25">
      <c r="A209">
        <f t="shared" si="6"/>
        <v>7</v>
      </c>
      <c r="B209" s="26">
        <f>Sheet1!B209</f>
        <v>42575</v>
      </c>
      <c r="C209" s="24">
        <f>IF(Sheet1!E209=-1,0,Sheet1!E209)</f>
        <v>0</v>
      </c>
      <c r="D209" s="24">
        <f>Sheet1!F209</f>
        <v>23.6</v>
      </c>
    </row>
    <row r="210" spans="1:4" x14ac:dyDescent="0.25">
      <c r="A210">
        <f t="shared" si="6"/>
        <v>7</v>
      </c>
      <c r="B210" s="26">
        <f>Sheet1!B210</f>
        <v>42576</v>
      </c>
      <c r="C210" s="24">
        <f>IF(Sheet1!E210=-1,0,Sheet1!E210)</f>
        <v>1.8</v>
      </c>
      <c r="D210" s="24">
        <f>Sheet1!F210</f>
        <v>22.5</v>
      </c>
    </row>
    <row r="211" spans="1:4" x14ac:dyDescent="0.25">
      <c r="A211">
        <f t="shared" si="6"/>
        <v>7</v>
      </c>
      <c r="B211" s="26">
        <f>Sheet1!B211</f>
        <v>42577</v>
      </c>
      <c r="C211" s="24">
        <f>IF(Sheet1!E211=-1,0,Sheet1!E211)</f>
        <v>0</v>
      </c>
      <c r="D211" s="24">
        <f>Sheet1!F211</f>
        <v>22.2</v>
      </c>
    </row>
    <row r="212" spans="1:4" x14ac:dyDescent="0.25">
      <c r="A212">
        <f t="shared" si="6"/>
        <v>7</v>
      </c>
      <c r="B212" s="26">
        <f>Sheet1!B212</f>
        <v>42578</v>
      </c>
      <c r="C212" s="24">
        <f>IF(Sheet1!E212=-1,0,Sheet1!E212)</f>
        <v>1.3</v>
      </c>
      <c r="D212" s="24">
        <f>Sheet1!F212</f>
        <v>21.3</v>
      </c>
    </row>
    <row r="213" spans="1:4" x14ac:dyDescent="0.25">
      <c r="A213">
        <f t="shared" si="6"/>
        <v>7</v>
      </c>
      <c r="B213" s="26">
        <f>Sheet1!B213</f>
        <v>42579</v>
      </c>
      <c r="C213" s="24">
        <f>IF(Sheet1!E213=-1,0,Sheet1!E213)</f>
        <v>19.2</v>
      </c>
      <c r="D213" s="24">
        <f>Sheet1!F213</f>
        <v>20.9</v>
      </c>
    </row>
    <row r="214" spans="1:4" x14ac:dyDescent="0.25">
      <c r="A214">
        <f t="shared" si="6"/>
        <v>7</v>
      </c>
      <c r="B214" s="26">
        <f>Sheet1!B214</f>
        <v>42580</v>
      </c>
      <c r="C214" s="24">
        <f>IF(Sheet1!E214=-1,0,Sheet1!E214)</f>
        <v>3.5</v>
      </c>
      <c r="D214" s="24">
        <f>Sheet1!F214</f>
        <v>22.3</v>
      </c>
    </row>
    <row r="215" spans="1:4" x14ac:dyDescent="0.25">
      <c r="A215">
        <f t="shared" si="6"/>
        <v>7</v>
      </c>
      <c r="B215" s="26">
        <f>Sheet1!B215</f>
        <v>42581</v>
      </c>
      <c r="C215" s="24">
        <f>IF(Sheet1!E215=-1,0,Sheet1!E215)</f>
        <v>0</v>
      </c>
      <c r="D215" s="24">
        <f>Sheet1!F215</f>
        <v>24.6</v>
      </c>
    </row>
    <row r="216" spans="1:4" x14ac:dyDescent="0.25">
      <c r="A216">
        <f t="shared" si="6"/>
        <v>7</v>
      </c>
      <c r="B216" s="26">
        <f>Sheet1!B216</f>
        <v>42582</v>
      </c>
      <c r="C216" s="24">
        <f>IF(Sheet1!E216=-1,0,Sheet1!E216)</f>
        <v>0</v>
      </c>
      <c r="D216" s="24">
        <f>Sheet1!F216</f>
        <v>23.2</v>
      </c>
    </row>
    <row r="217" spans="1:4" x14ac:dyDescent="0.25">
      <c r="A217">
        <f t="shared" si="6"/>
        <v>8</v>
      </c>
      <c r="B217" s="26">
        <f>Sheet1!B217</f>
        <v>42583</v>
      </c>
      <c r="C217" s="24">
        <f>IF(Sheet1!E217=-1,0,Sheet1!E217)</f>
        <v>39</v>
      </c>
      <c r="D217" s="24">
        <f>Sheet1!F217</f>
        <v>18.399999999999999</v>
      </c>
    </row>
    <row r="218" spans="1:4" x14ac:dyDescent="0.25">
      <c r="A218">
        <f t="shared" si="6"/>
        <v>8</v>
      </c>
      <c r="B218" s="26">
        <f>Sheet1!B218</f>
        <v>42584</v>
      </c>
      <c r="C218" s="24">
        <f>IF(Sheet1!E218=-1,0,Sheet1!E218)</f>
        <v>0.6</v>
      </c>
      <c r="D218" s="24">
        <f>Sheet1!F218</f>
        <v>19.3</v>
      </c>
    </row>
    <row r="219" spans="1:4" x14ac:dyDescent="0.25">
      <c r="A219">
        <f t="shared" si="6"/>
        <v>8</v>
      </c>
      <c r="B219" s="26">
        <f>Sheet1!B219</f>
        <v>42585</v>
      </c>
      <c r="C219" s="24">
        <f>IF(Sheet1!E219=-1,0,Sheet1!E219)</f>
        <v>0</v>
      </c>
      <c r="D219" s="24">
        <f>Sheet1!F219</f>
        <v>21.1</v>
      </c>
    </row>
    <row r="220" spans="1:4" x14ac:dyDescent="0.25">
      <c r="A220">
        <f t="shared" si="6"/>
        <v>8</v>
      </c>
      <c r="B220" s="26">
        <f>Sheet1!B220</f>
        <v>42586</v>
      </c>
      <c r="C220" s="24">
        <f>IF(Sheet1!E220=-1,0,Sheet1!E220)</f>
        <v>0</v>
      </c>
      <c r="D220" s="24">
        <f>Sheet1!F220</f>
        <v>22.1</v>
      </c>
    </row>
    <row r="221" spans="1:4" x14ac:dyDescent="0.25">
      <c r="A221">
        <f t="shared" si="6"/>
        <v>8</v>
      </c>
      <c r="B221" s="26">
        <f>Sheet1!B221</f>
        <v>42587</v>
      </c>
      <c r="C221" s="24">
        <f>IF(Sheet1!E221=-1,0,Sheet1!E221)</f>
        <v>0</v>
      </c>
      <c r="D221" s="24">
        <f>Sheet1!F221</f>
        <v>19.5</v>
      </c>
    </row>
    <row r="222" spans="1:4" x14ac:dyDescent="0.25">
      <c r="A222">
        <f t="shared" si="6"/>
        <v>8</v>
      </c>
      <c r="B222" s="26">
        <f>Sheet1!B222</f>
        <v>42588</v>
      </c>
      <c r="C222" s="24">
        <f>IF(Sheet1!E222=-1,0,Sheet1!E222)</f>
        <v>20.2</v>
      </c>
      <c r="D222" s="24">
        <f>Sheet1!F222</f>
        <v>18.100000000000001</v>
      </c>
    </row>
    <row r="223" spans="1:4" x14ac:dyDescent="0.25">
      <c r="A223">
        <f t="shared" si="6"/>
        <v>8</v>
      </c>
      <c r="B223" s="26">
        <f>Sheet1!B223</f>
        <v>42589</v>
      </c>
      <c r="C223" s="24">
        <f>IF(Sheet1!E223=-1,0,Sheet1!E223)</f>
        <v>0</v>
      </c>
      <c r="D223" s="24">
        <f>Sheet1!F223</f>
        <v>18.8</v>
      </c>
    </row>
    <row r="224" spans="1:4" x14ac:dyDescent="0.25">
      <c r="A224">
        <f t="shared" si="6"/>
        <v>8</v>
      </c>
      <c r="B224" s="26">
        <f>Sheet1!B224</f>
        <v>42590</v>
      </c>
      <c r="C224" s="24">
        <f>IF(Sheet1!E224=-1,0,Sheet1!E224)</f>
        <v>0</v>
      </c>
      <c r="D224" s="24">
        <f>Sheet1!F224</f>
        <v>18.600000000000001</v>
      </c>
    </row>
    <row r="225" spans="1:4" x14ac:dyDescent="0.25">
      <c r="A225">
        <f t="shared" si="6"/>
        <v>8</v>
      </c>
      <c r="B225" s="26">
        <f>Sheet1!B225</f>
        <v>42591</v>
      </c>
      <c r="C225" s="24">
        <f>IF(Sheet1!E225=-1,0,Sheet1!E225)</f>
        <v>0</v>
      </c>
      <c r="D225" s="24">
        <f>Sheet1!F225</f>
        <v>19.7</v>
      </c>
    </row>
    <row r="226" spans="1:4" x14ac:dyDescent="0.25">
      <c r="A226">
        <f t="shared" si="6"/>
        <v>8</v>
      </c>
      <c r="B226" s="26">
        <f>Sheet1!B226</f>
        <v>42592</v>
      </c>
      <c r="C226" s="24">
        <f>IF(Sheet1!E226=-1,0,Sheet1!E226)</f>
        <v>0</v>
      </c>
      <c r="D226" s="24">
        <f>Sheet1!F226</f>
        <v>13.9</v>
      </c>
    </row>
    <row r="227" spans="1:4" x14ac:dyDescent="0.25">
      <c r="A227">
        <f t="shared" si="6"/>
        <v>8</v>
      </c>
      <c r="B227" s="26">
        <f>Sheet1!B227</f>
        <v>42593</v>
      </c>
      <c r="C227" s="24">
        <f>IF(Sheet1!E227=-1,0,Sheet1!E227)</f>
        <v>27.3</v>
      </c>
      <c r="D227" s="24">
        <f>Sheet1!F227</f>
        <v>13.1</v>
      </c>
    </row>
    <row r="228" spans="1:4" x14ac:dyDescent="0.25">
      <c r="A228">
        <f t="shared" si="6"/>
        <v>8</v>
      </c>
      <c r="B228" s="26">
        <f>Sheet1!B228</f>
        <v>42594</v>
      </c>
      <c r="C228" s="24">
        <f>IF(Sheet1!E228=-1,0,Sheet1!E228)</f>
        <v>5.8</v>
      </c>
      <c r="D228" s="24">
        <f>Sheet1!F228</f>
        <v>15</v>
      </c>
    </row>
    <row r="229" spans="1:4" x14ac:dyDescent="0.25">
      <c r="A229">
        <f t="shared" si="6"/>
        <v>8</v>
      </c>
      <c r="B229" s="26">
        <f>Sheet1!B229</f>
        <v>42595</v>
      </c>
      <c r="C229" s="24">
        <f>IF(Sheet1!E229=-1,0,Sheet1!E229)</f>
        <v>0</v>
      </c>
      <c r="D229" s="24">
        <f>Sheet1!F229</f>
        <v>18.8</v>
      </c>
    </row>
    <row r="230" spans="1:4" x14ac:dyDescent="0.25">
      <c r="A230">
        <f t="shared" si="6"/>
        <v>8</v>
      </c>
      <c r="B230" s="26">
        <f>Sheet1!B230</f>
        <v>42596</v>
      </c>
      <c r="C230" s="24">
        <f>IF(Sheet1!E230=-1,0,Sheet1!E230)</f>
        <v>0</v>
      </c>
      <c r="D230" s="24">
        <f>Sheet1!F230</f>
        <v>20.3</v>
      </c>
    </row>
    <row r="231" spans="1:4" x14ac:dyDescent="0.25">
      <c r="A231">
        <f t="shared" si="6"/>
        <v>8</v>
      </c>
      <c r="B231" s="26">
        <f>Sheet1!B231</f>
        <v>42597</v>
      </c>
      <c r="C231" s="24">
        <f>IF(Sheet1!E231=-1,0,Sheet1!E231)</f>
        <v>0</v>
      </c>
      <c r="D231" s="24">
        <f>Sheet1!F231</f>
        <v>21</v>
      </c>
    </row>
    <row r="232" spans="1:4" x14ac:dyDescent="0.25">
      <c r="A232">
        <f t="shared" si="6"/>
        <v>8</v>
      </c>
      <c r="B232" s="26">
        <f>Sheet1!B232</f>
        <v>42598</v>
      </c>
      <c r="C232" s="24">
        <f>IF(Sheet1!E232=-1,0,Sheet1!E232)</f>
        <v>9.3000000000000007</v>
      </c>
      <c r="D232" s="24">
        <f>Sheet1!F232</f>
        <v>20.399999999999999</v>
      </c>
    </row>
    <row r="233" spans="1:4" x14ac:dyDescent="0.25">
      <c r="A233">
        <f t="shared" si="6"/>
        <v>8</v>
      </c>
      <c r="B233" s="26">
        <f>Sheet1!B233</f>
        <v>42599</v>
      </c>
      <c r="C233" s="24">
        <f>IF(Sheet1!E233=-1,0,Sheet1!E233)</f>
        <v>0</v>
      </c>
      <c r="D233" s="24">
        <f>Sheet1!F233</f>
        <v>18.7</v>
      </c>
    </row>
    <row r="234" spans="1:4" x14ac:dyDescent="0.25">
      <c r="A234">
        <f t="shared" si="6"/>
        <v>8</v>
      </c>
      <c r="B234" s="26">
        <f>Sheet1!B234</f>
        <v>42600</v>
      </c>
      <c r="C234" s="24">
        <f>IF(Sheet1!E234=-1,0,Sheet1!E234)</f>
        <v>3.8</v>
      </c>
      <c r="D234" s="24">
        <f>Sheet1!F234</f>
        <v>19.100000000000001</v>
      </c>
    </row>
    <row r="235" spans="1:4" x14ac:dyDescent="0.25">
      <c r="A235">
        <f t="shared" si="6"/>
        <v>8</v>
      </c>
      <c r="B235" s="26">
        <f>Sheet1!B235</f>
        <v>42601</v>
      </c>
      <c r="C235" s="24">
        <f>IF(Sheet1!E235=-1,0,Sheet1!E235)</f>
        <v>0.6</v>
      </c>
      <c r="D235" s="24">
        <f>Sheet1!F235</f>
        <v>20.100000000000001</v>
      </c>
    </row>
    <row r="236" spans="1:4" x14ac:dyDescent="0.25">
      <c r="A236">
        <f t="shared" si="6"/>
        <v>8</v>
      </c>
      <c r="B236" s="26">
        <f>Sheet1!B236</f>
        <v>42602</v>
      </c>
      <c r="C236" s="24">
        <f>IF(Sheet1!E236=-1,0,Sheet1!E236)</f>
        <v>0</v>
      </c>
      <c r="D236" s="24">
        <f>Sheet1!F236</f>
        <v>21.7</v>
      </c>
    </row>
    <row r="237" spans="1:4" x14ac:dyDescent="0.25">
      <c r="A237">
        <f t="shared" si="6"/>
        <v>8</v>
      </c>
      <c r="B237" s="26">
        <f>Sheet1!B237</f>
        <v>42603</v>
      </c>
      <c r="C237" s="24">
        <f>IF(Sheet1!E237=-1,0,Sheet1!E237)</f>
        <v>22.8</v>
      </c>
      <c r="D237" s="24">
        <f>Sheet1!F237</f>
        <v>17.8</v>
      </c>
    </row>
    <row r="238" spans="1:4" x14ac:dyDescent="0.25">
      <c r="A238">
        <f t="shared" si="6"/>
        <v>8</v>
      </c>
      <c r="B238" s="26">
        <f>Sheet1!B238</f>
        <v>42604</v>
      </c>
      <c r="C238" s="24">
        <f>IF(Sheet1!E238=-1,0,Sheet1!E238)</f>
        <v>28.1</v>
      </c>
      <c r="D238" s="24">
        <f>Sheet1!F238</f>
        <v>17.7</v>
      </c>
    </row>
    <row r="239" spans="1:4" x14ac:dyDescent="0.25">
      <c r="A239">
        <f t="shared" si="6"/>
        <v>8</v>
      </c>
      <c r="B239" s="26">
        <f>Sheet1!B239</f>
        <v>42605</v>
      </c>
      <c r="C239" s="24">
        <f>IF(Sheet1!E239=-1,0,Sheet1!E239)</f>
        <v>0</v>
      </c>
      <c r="D239" s="24">
        <f>Sheet1!F239</f>
        <v>18.100000000000001</v>
      </c>
    </row>
    <row r="240" spans="1:4" x14ac:dyDescent="0.25">
      <c r="A240">
        <f t="shared" si="6"/>
        <v>8</v>
      </c>
      <c r="B240" s="26">
        <f>Sheet1!B240</f>
        <v>42606</v>
      </c>
      <c r="C240" s="24">
        <f>IF(Sheet1!E240=-1,0,Sheet1!E240)</f>
        <v>0</v>
      </c>
      <c r="D240" s="24">
        <f>Sheet1!F240</f>
        <v>18.8</v>
      </c>
    </row>
    <row r="241" spans="1:4" x14ac:dyDescent="0.25">
      <c r="A241">
        <f t="shared" si="6"/>
        <v>8</v>
      </c>
      <c r="B241" s="26">
        <f>Sheet1!B241</f>
        <v>42607</v>
      </c>
      <c r="C241" s="24">
        <f>IF(Sheet1!E241=-1,0,Sheet1!E241)</f>
        <v>0</v>
      </c>
      <c r="D241" s="24">
        <f>Sheet1!F241</f>
        <v>18</v>
      </c>
    </row>
    <row r="242" spans="1:4" x14ac:dyDescent="0.25">
      <c r="A242">
        <f t="shared" si="6"/>
        <v>8</v>
      </c>
      <c r="B242" s="26">
        <f>Sheet1!B242</f>
        <v>42608</v>
      </c>
      <c r="C242" s="24">
        <f>IF(Sheet1!E242=-1,0,Sheet1!E242)</f>
        <v>0</v>
      </c>
      <c r="D242" s="24">
        <f>Sheet1!F242</f>
        <v>18</v>
      </c>
    </row>
    <row r="243" spans="1:4" x14ac:dyDescent="0.25">
      <c r="A243">
        <f t="shared" si="6"/>
        <v>8</v>
      </c>
      <c r="B243" s="26">
        <f>Sheet1!B243</f>
        <v>42609</v>
      </c>
      <c r="C243" s="24">
        <f>IF(Sheet1!E243=-1,0,Sheet1!E243)</f>
        <v>0</v>
      </c>
      <c r="D243" s="24">
        <f>Sheet1!F243</f>
        <v>19.3</v>
      </c>
    </row>
    <row r="244" spans="1:4" x14ac:dyDescent="0.25">
      <c r="A244">
        <f t="shared" si="6"/>
        <v>8</v>
      </c>
      <c r="B244" s="26">
        <f>Sheet1!B244</f>
        <v>42610</v>
      </c>
      <c r="C244" s="24">
        <f>IF(Sheet1!E244=-1,0,Sheet1!E244)</f>
        <v>0</v>
      </c>
      <c r="D244" s="24">
        <f>Sheet1!F244</f>
        <v>20</v>
      </c>
    </row>
    <row r="245" spans="1:4" x14ac:dyDescent="0.25">
      <c r="A245">
        <f t="shared" si="6"/>
        <v>8</v>
      </c>
      <c r="B245" s="26">
        <f>Sheet1!B245</f>
        <v>42611</v>
      </c>
      <c r="C245" s="24">
        <f>IF(Sheet1!E245=-1,0,Sheet1!E245)</f>
        <v>0</v>
      </c>
      <c r="D245" s="24">
        <f>Sheet1!F245</f>
        <v>20.6</v>
      </c>
    </row>
    <row r="246" spans="1:4" x14ac:dyDescent="0.25">
      <c r="A246">
        <f t="shared" si="6"/>
        <v>8</v>
      </c>
      <c r="B246" s="26">
        <f>Sheet1!B246</f>
        <v>42612</v>
      </c>
      <c r="C246" s="24">
        <f>IF(Sheet1!E246=-1,0,Sheet1!E246)</f>
        <v>15.2</v>
      </c>
      <c r="D246" s="24">
        <f>Sheet1!F246</f>
        <v>19.100000000000001</v>
      </c>
    </row>
    <row r="247" spans="1:4" x14ac:dyDescent="0.25">
      <c r="A247">
        <f t="shared" si="6"/>
        <v>8</v>
      </c>
      <c r="B247" s="26">
        <f>Sheet1!B247</f>
        <v>42613</v>
      </c>
      <c r="C247" s="24">
        <f>IF(Sheet1!E247=-1,0,Sheet1!E247)</f>
        <v>0</v>
      </c>
      <c r="D247" s="24">
        <f>Sheet1!F247</f>
        <v>17.600000000000001</v>
      </c>
    </row>
    <row r="248" spans="1:4" x14ac:dyDescent="0.25">
      <c r="A248">
        <f t="shared" si="6"/>
        <v>9</v>
      </c>
      <c r="B248" s="26">
        <f>Sheet1!B248</f>
        <v>42614</v>
      </c>
      <c r="C248" s="24">
        <f>IF(Sheet1!E248=-1,0,Sheet1!E248)</f>
        <v>0</v>
      </c>
      <c r="D248" s="24">
        <f>Sheet1!F248</f>
        <v>19.8</v>
      </c>
    </row>
    <row r="249" spans="1:4" x14ac:dyDescent="0.25">
      <c r="A249">
        <f t="shared" si="6"/>
        <v>9</v>
      </c>
      <c r="B249" s="26">
        <f>Sheet1!B249</f>
        <v>42615</v>
      </c>
      <c r="C249" s="24">
        <f>IF(Sheet1!E249=-1,0,Sheet1!E249)</f>
        <v>0.1</v>
      </c>
      <c r="D249" s="24">
        <f>Sheet1!F249</f>
        <v>20.5</v>
      </c>
    </row>
    <row r="250" spans="1:4" x14ac:dyDescent="0.25">
      <c r="A250">
        <f t="shared" si="6"/>
        <v>9</v>
      </c>
      <c r="B250" s="26">
        <f>Sheet1!B250</f>
        <v>42616</v>
      </c>
      <c r="C250" s="24">
        <f>IF(Sheet1!E250=-1,0,Sheet1!E250)</f>
        <v>0</v>
      </c>
      <c r="D250" s="24">
        <f>Sheet1!F250</f>
        <v>19.600000000000001</v>
      </c>
    </row>
    <row r="251" spans="1:4" x14ac:dyDescent="0.25">
      <c r="A251">
        <f t="shared" si="6"/>
        <v>9</v>
      </c>
      <c r="B251" s="26">
        <f>Sheet1!B251</f>
        <v>42617</v>
      </c>
      <c r="C251" s="24">
        <f>IF(Sheet1!E251=-1,0,Sheet1!E251)</f>
        <v>0</v>
      </c>
      <c r="D251" s="24">
        <f>Sheet1!F251</f>
        <v>21.6</v>
      </c>
    </row>
    <row r="252" spans="1:4" x14ac:dyDescent="0.25">
      <c r="A252">
        <f t="shared" si="6"/>
        <v>9</v>
      </c>
      <c r="B252" s="26">
        <f>Sheet1!B252</f>
        <v>42618</v>
      </c>
      <c r="C252" s="24">
        <f>IF(Sheet1!E252=-1,0,Sheet1!E252)</f>
        <v>6.8</v>
      </c>
      <c r="D252" s="24">
        <f>Sheet1!F252</f>
        <v>17.3</v>
      </c>
    </row>
    <row r="253" spans="1:4" x14ac:dyDescent="0.25">
      <c r="A253">
        <f t="shared" si="6"/>
        <v>9</v>
      </c>
      <c r="B253" s="26">
        <f>Sheet1!B253</f>
        <v>42619</v>
      </c>
      <c r="C253" s="24">
        <f>IF(Sheet1!E253=-1,0,Sheet1!E253)</f>
        <v>1.2</v>
      </c>
      <c r="D253" s="24">
        <f>Sheet1!F253</f>
        <v>15</v>
      </c>
    </row>
    <row r="254" spans="1:4" x14ac:dyDescent="0.25">
      <c r="A254">
        <f t="shared" si="6"/>
        <v>9</v>
      </c>
      <c r="B254" s="26">
        <f>Sheet1!B254</f>
        <v>42620</v>
      </c>
      <c r="C254" s="24">
        <f>IF(Sheet1!E254=-1,0,Sheet1!E254)</f>
        <v>1.5</v>
      </c>
      <c r="D254" s="24">
        <f>Sheet1!F254</f>
        <v>18.3</v>
      </c>
    </row>
    <row r="255" spans="1:4" x14ac:dyDescent="0.25">
      <c r="A255">
        <f t="shared" si="6"/>
        <v>9</v>
      </c>
      <c r="B255" s="26">
        <f>Sheet1!B255</f>
        <v>42621</v>
      </c>
      <c r="C255" s="24">
        <f>IF(Sheet1!E255=-1,0,Sheet1!E255)</f>
        <v>0</v>
      </c>
      <c r="D255" s="24">
        <f>Sheet1!F255</f>
        <v>18.399999999999999</v>
      </c>
    </row>
    <row r="256" spans="1:4" x14ac:dyDescent="0.25">
      <c r="A256">
        <f t="shared" si="6"/>
        <v>9</v>
      </c>
      <c r="B256" s="26">
        <f>Sheet1!B256</f>
        <v>42622</v>
      </c>
      <c r="C256" s="24">
        <f>IF(Sheet1!E256=-1,0,Sheet1!E256)</f>
        <v>0</v>
      </c>
      <c r="D256" s="24">
        <f>Sheet1!F256</f>
        <v>19.100000000000001</v>
      </c>
    </row>
    <row r="257" spans="1:4" x14ac:dyDescent="0.25">
      <c r="A257">
        <f t="shared" si="6"/>
        <v>9</v>
      </c>
      <c r="B257" s="26">
        <f>Sheet1!B257</f>
        <v>42623</v>
      </c>
      <c r="C257" s="24">
        <f>IF(Sheet1!E257=-1,0,Sheet1!E257)</f>
        <v>0</v>
      </c>
      <c r="D257" s="24">
        <f>Sheet1!F257</f>
        <v>19.8</v>
      </c>
    </row>
    <row r="258" spans="1:4" x14ac:dyDescent="0.25">
      <c r="A258">
        <f t="shared" si="6"/>
        <v>9</v>
      </c>
      <c r="B258" s="26">
        <f>Sheet1!B258</f>
        <v>42624</v>
      </c>
      <c r="C258" s="24">
        <f>IF(Sheet1!E258=-1,0,Sheet1!E258)</f>
        <v>0</v>
      </c>
      <c r="D258" s="24">
        <f>Sheet1!F258</f>
        <v>18.7</v>
      </c>
    </row>
    <row r="259" spans="1:4" x14ac:dyDescent="0.25">
      <c r="A259">
        <f t="shared" si="6"/>
        <v>9</v>
      </c>
      <c r="B259" s="26">
        <f>Sheet1!B259</f>
        <v>42625</v>
      </c>
      <c r="C259" s="24">
        <f>IF(Sheet1!E259=-1,0,Sheet1!E259)</f>
        <v>0</v>
      </c>
      <c r="D259" s="24">
        <f>Sheet1!F259</f>
        <v>20.100000000000001</v>
      </c>
    </row>
    <row r="260" spans="1:4" x14ac:dyDescent="0.25">
      <c r="A260">
        <f t="shared" si="6"/>
        <v>9</v>
      </c>
      <c r="B260" s="26">
        <f>Sheet1!B260</f>
        <v>42626</v>
      </c>
      <c r="C260" s="24">
        <f>IF(Sheet1!E260=-1,0,Sheet1!E260)</f>
        <v>0</v>
      </c>
      <c r="D260" s="24">
        <f>Sheet1!F260</f>
        <v>18.399999999999999</v>
      </c>
    </row>
    <row r="261" spans="1:4" x14ac:dyDescent="0.25">
      <c r="A261">
        <f t="shared" ref="A261:A324" si="7">IF(B261&lt;&gt;"",MONTH(B261),"")</f>
        <v>9</v>
      </c>
      <c r="B261" s="26">
        <f>Sheet1!B261</f>
        <v>42627</v>
      </c>
      <c r="C261" s="24">
        <f>IF(Sheet1!E261=-1,0,Sheet1!E261)</f>
        <v>0</v>
      </c>
      <c r="D261" s="24">
        <f>Sheet1!F261</f>
        <v>18.3</v>
      </c>
    </row>
    <row r="262" spans="1:4" x14ac:dyDescent="0.25">
      <c r="A262">
        <f t="shared" si="7"/>
        <v>9</v>
      </c>
      <c r="B262" s="26">
        <f>Sheet1!B262</f>
        <v>42628</v>
      </c>
      <c r="C262" s="24">
        <f>IF(Sheet1!E262=-1,0,Sheet1!E262)</f>
        <v>0</v>
      </c>
      <c r="D262" s="24">
        <f>Sheet1!F262</f>
        <v>18.7</v>
      </c>
    </row>
    <row r="263" spans="1:4" x14ac:dyDescent="0.25">
      <c r="A263">
        <f t="shared" si="7"/>
        <v>9</v>
      </c>
      <c r="B263" s="26">
        <f>Sheet1!B263</f>
        <v>42629</v>
      </c>
      <c r="C263" s="24">
        <f>IF(Sheet1!E263=-1,0,Sheet1!E263)</f>
        <v>2.4</v>
      </c>
      <c r="D263" s="24">
        <f>Sheet1!F263</f>
        <v>18.600000000000001</v>
      </c>
    </row>
    <row r="264" spans="1:4" x14ac:dyDescent="0.25">
      <c r="A264">
        <f t="shared" si="7"/>
        <v>9</v>
      </c>
      <c r="B264" s="26">
        <f>Sheet1!B264</f>
        <v>42630</v>
      </c>
      <c r="C264" s="24">
        <f>IF(Sheet1!E264=-1,0,Sheet1!E264)</f>
        <v>18.3</v>
      </c>
      <c r="D264" s="24">
        <f>Sheet1!F264</f>
        <v>16.399999999999999</v>
      </c>
    </row>
    <row r="265" spans="1:4" x14ac:dyDescent="0.25">
      <c r="A265">
        <f t="shared" si="7"/>
        <v>9</v>
      </c>
      <c r="B265" s="26">
        <f>Sheet1!B265</f>
        <v>42631</v>
      </c>
      <c r="C265" s="24">
        <f>IF(Sheet1!E265=-1,0,Sheet1!E265)</f>
        <v>0</v>
      </c>
      <c r="D265" s="24">
        <f>Sheet1!F265</f>
        <v>16.100000000000001</v>
      </c>
    </row>
    <row r="266" spans="1:4" x14ac:dyDescent="0.25">
      <c r="A266">
        <f t="shared" si="7"/>
        <v>9</v>
      </c>
      <c r="B266" s="26">
        <f>Sheet1!B266</f>
        <v>42632</v>
      </c>
      <c r="C266" s="24">
        <f>IF(Sheet1!E266=-1,0,Sheet1!E266)</f>
        <v>5.2</v>
      </c>
      <c r="D266" s="24">
        <f>Sheet1!F266</f>
        <v>16.399999999999999</v>
      </c>
    </row>
    <row r="267" spans="1:4" x14ac:dyDescent="0.25">
      <c r="A267">
        <f t="shared" si="7"/>
        <v>9</v>
      </c>
      <c r="B267" s="26">
        <f>Sheet1!B267</f>
        <v>42633</v>
      </c>
      <c r="C267" s="24">
        <f>IF(Sheet1!E267=-1,0,Sheet1!E267)</f>
        <v>5</v>
      </c>
      <c r="D267" s="24">
        <f>Sheet1!F267</f>
        <v>15.5</v>
      </c>
    </row>
    <row r="268" spans="1:4" x14ac:dyDescent="0.25">
      <c r="A268">
        <f t="shared" si="7"/>
        <v>9</v>
      </c>
      <c r="B268" s="26">
        <f>Sheet1!B268</f>
        <v>42634</v>
      </c>
      <c r="C268" s="24">
        <f>IF(Sheet1!E268=-1,0,Sheet1!E268)</f>
        <v>0</v>
      </c>
      <c r="D268" s="24">
        <f>Sheet1!F268</f>
        <v>11.2</v>
      </c>
    </row>
    <row r="269" spans="1:4" x14ac:dyDescent="0.25">
      <c r="A269">
        <f t="shared" si="7"/>
        <v>9</v>
      </c>
      <c r="B269" s="26">
        <f>Sheet1!B269</f>
        <v>42635</v>
      </c>
      <c r="C269" s="24">
        <f>IF(Sheet1!E269=-1,0,Sheet1!E269)</f>
        <v>0</v>
      </c>
      <c r="D269" s="24">
        <f>Sheet1!F269</f>
        <v>11</v>
      </c>
    </row>
    <row r="270" spans="1:4" x14ac:dyDescent="0.25">
      <c r="A270">
        <f t="shared" si="7"/>
        <v>9</v>
      </c>
      <c r="B270" s="26">
        <f>Sheet1!B270</f>
        <v>42636</v>
      </c>
      <c r="C270" s="24">
        <f>IF(Sheet1!E270=-1,0,Sheet1!E270)</f>
        <v>0</v>
      </c>
      <c r="D270" s="24">
        <f>Sheet1!F270</f>
        <v>12.3</v>
      </c>
    </row>
    <row r="271" spans="1:4" x14ac:dyDescent="0.25">
      <c r="A271">
        <f t="shared" si="7"/>
        <v>9</v>
      </c>
      <c r="B271" s="26">
        <f>Sheet1!B271</f>
        <v>42637</v>
      </c>
      <c r="C271" s="24">
        <f>IF(Sheet1!E271=-1,0,Sheet1!E271)</f>
        <v>0</v>
      </c>
      <c r="D271" s="24">
        <f>Sheet1!F271</f>
        <v>12.8</v>
      </c>
    </row>
    <row r="272" spans="1:4" x14ac:dyDescent="0.25">
      <c r="A272">
        <f t="shared" si="7"/>
        <v>9</v>
      </c>
      <c r="B272" s="26">
        <f>Sheet1!B272</f>
        <v>42638</v>
      </c>
      <c r="C272" s="24">
        <f>IF(Sheet1!E272=-1,0,Sheet1!E272)</f>
        <v>0</v>
      </c>
      <c r="D272" s="24">
        <f>Sheet1!F272</f>
        <v>12.3</v>
      </c>
    </row>
    <row r="273" spans="1:4" x14ac:dyDescent="0.25">
      <c r="A273">
        <f t="shared" si="7"/>
        <v>9</v>
      </c>
      <c r="B273" s="26">
        <f>Sheet1!B273</f>
        <v>42639</v>
      </c>
      <c r="C273" s="24">
        <f>IF(Sheet1!E273=-1,0,Sheet1!E273)</f>
        <v>0</v>
      </c>
      <c r="D273" s="24">
        <f>Sheet1!F273</f>
        <v>12.3</v>
      </c>
    </row>
    <row r="274" spans="1:4" x14ac:dyDescent="0.25">
      <c r="A274">
        <f t="shared" si="7"/>
        <v>9</v>
      </c>
      <c r="B274" s="26">
        <f>Sheet1!B274</f>
        <v>42640</v>
      </c>
      <c r="C274" s="24">
        <f>IF(Sheet1!E274=-1,0,Sheet1!E274)</f>
        <v>0</v>
      </c>
      <c r="D274" s="24">
        <f>Sheet1!F274</f>
        <v>12.4</v>
      </c>
    </row>
    <row r="275" spans="1:4" x14ac:dyDescent="0.25">
      <c r="A275">
        <f t="shared" si="7"/>
        <v>9</v>
      </c>
      <c r="B275" s="26">
        <f>Sheet1!B275</f>
        <v>42641</v>
      </c>
      <c r="C275" s="24">
        <f>IF(Sheet1!E275=-1,0,Sheet1!E275)</f>
        <v>0</v>
      </c>
      <c r="D275" s="24">
        <f>Sheet1!F275</f>
        <v>12.6</v>
      </c>
    </row>
    <row r="276" spans="1:4" x14ac:dyDescent="0.25">
      <c r="A276">
        <f t="shared" si="7"/>
        <v>9</v>
      </c>
      <c r="B276" s="26">
        <f>Sheet1!B276</f>
        <v>42642</v>
      </c>
      <c r="C276" s="24">
        <f>IF(Sheet1!E276=-1,0,Sheet1!E276)</f>
        <v>0</v>
      </c>
      <c r="D276" s="24">
        <f>Sheet1!F276</f>
        <v>14.7</v>
      </c>
    </row>
    <row r="277" spans="1:4" x14ac:dyDescent="0.25">
      <c r="A277">
        <f t="shared" si="7"/>
        <v>9</v>
      </c>
      <c r="B277" s="26">
        <f>Sheet1!B277</f>
        <v>42643</v>
      </c>
      <c r="C277" s="24">
        <f>IF(Sheet1!E277=-1,0,Sheet1!E277)</f>
        <v>0</v>
      </c>
      <c r="D277" s="24">
        <f>Sheet1!F277</f>
        <v>15.8</v>
      </c>
    </row>
    <row r="278" spans="1:4" x14ac:dyDescent="0.25">
      <c r="A278">
        <f t="shared" si="7"/>
        <v>10</v>
      </c>
      <c r="B278" s="26">
        <f>Sheet1!B278</f>
        <v>42644</v>
      </c>
      <c r="C278" s="24">
        <f>IF(Sheet1!E278=-1,0,Sheet1!E278)</f>
        <v>0</v>
      </c>
      <c r="D278" s="24">
        <f>Sheet1!F278</f>
        <v>17.5</v>
      </c>
    </row>
    <row r="279" spans="1:4" x14ac:dyDescent="0.25">
      <c r="A279">
        <f t="shared" si="7"/>
        <v>10</v>
      </c>
      <c r="B279" s="26">
        <f>Sheet1!B279</f>
        <v>42645</v>
      </c>
      <c r="C279" s="24">
        <f>IF(Sheet1!E279=-1,0,Sheet1!E279)</f>
        <v>0.4</v>
      </c>
      <c r="D279" s="24">
        <f>Sheet1!F279</f>
        <v>15.1</v>
      </c>
    </row>
    <row r="280" spans="1:4" x14ac:dyDescent="0.25">
      <c r="A280">
        <f t="shared" si="7"/>
        <v>10</v>
      </c>
      <c r="B280" s="26">
        <f>Sheet1!B280</f>
        <v>42646</v>
      </c>
      <c r="C280" s="24">
        <f>IF(Sheet1!E280=-1,0,Sheet1!E280)</f>
        <v>17.3</v>
      </c>
      <c r="D280" s="24">
        <f>Sheet1!F280</f>
        <v>10.3</v>
      </c>
    </row>
    <row r="281" spans="1:4" x14ac:dyDescent="0.25">
      <c r="A281">
        <f t="shared" si="7"/>
        <v>10</v>
      </c>
      <c r="B281" s="26">
        <f>Sheet1!B281</f>
        <v>42647</v>
      </c>
      <c r="C281" s="24">
        <f>IF(Sheet1!E281=-1,0,Sheet1!E281)</f>
        <v>1.8</v>
      </c>
      <c r="D281" s="24">
        <f>Sheet1!F281</f>
        <v>10.3</v>
      </c>
    </row>
    <row r="282" spans="1:4" x14ac:dyDescent="0.25">
      <c r="A282">
        <f t="shared" si="7"/>
        <v>10</v>
      </c>
      <c r="B282" s="26">
        <f>Sheet1!B282</f>
        <v>42648</v>
      </c>
      <c r="C282" s="24">
        <f>IF(Sheet1!E282=-1,0,Sheet1!E282)</f>
        <v>0.2</v>
      </c>
      <c r="D282" s="24">
        <f>Sheet1!F282</f>
        <v>5.0999999999999996</v>
      </c>
    </row>
    <row r="283" spans="1:4" x14ac:dyDescent="0.25">
      <c r="A283">
        <f t="shared" si="7"/>
        <v>10</v>
      </c>
      <c r="B283" s="26">
        <f>Sheet1!B283</f>
        <v>42649</v>
      </c>
      <c r="C283" s="24">
        <f>IF(Sheet1!E283=-1,0,Sheet1!E283)</f>
        <v>0</v>
      </c>
      <c r="D283" s="24">
        <f>Sheet1!F283</f>
        <v>7.8</v>
      </c>
    </row>
    <row r="284" spans="1:4" x14ac:dyDescent="0.25">
      <c r="A284">
        <f t="shared" si="7"/>
        <v>10</v>
      </c>
      <c r="B284" s="26">
        <f>Sheet1!B284</f>
        <v>42650</v>
      </c>
      <c r="C284" s="24">
        <f>IF(Sheet1!E284=-1,0,Sheet1!E284)</f>
        <v>0</v>
      </c>
      <c r="D284" s="24">
        <f>Sheet1!F284</f>
        <v>8.4</v>
      </c>
    </row>
    <row r="285" spans="1:4" x14ac:dyDescent="0.25">
      <c r="A285">
        <f t="shared" si="7"/>
        <v>10</v>
      </c>
      <c r="B285" s="26">
        <f>Sheet1!B285</f>
        <v>42651</v>
      </c>
      <c r="C285" s="24">
        <f>IF(Sheet1!E285=-1,0,Sheet1!E285)</f>
        <v>0</v>
      </c>
      <c r="D285" s="24">
        <f>Sheet1!F285</f>
        <v>8.8000000000000007</v>
      </c>
    </row>
    <row r="286" spans="1:4" x14ac:dyDescent="0.25">
      <c r="A286">
        <f t="shared" si="7"/>
        <v>10</v>
      </c>
      <c r="B286" s="26">
        <f>Sheet1!B286</f>
        <v>42652</v>
      </c>
      <c r="C286" s="24">
        <f>IF(Sheet1!E286=-1,0,Sheet1!E286)</f>
        <v>1.3</v>
      </c>
      <c r="D286" s="24">
        <f>Sheet1!F286</f>
        <v>7.6</v>
      </c>
    </row>
    <row r="287" spans="1:4" x14ac:dyDescent="0.25">
      <c r="A287">
        <f t="shared" si="7"/>
        <v>10</v>
      </c>
      <c r="B287" s="26">
        <f>Sheet1!B287</f>
        <v>42653</v>
      </c>
      <c r="C287" s="24">
        <f>IF(Sheet1!E287=-1,0,Sheet1!E287)</f>
        <v>0</v>
      </c>
      <c r="D287" s="24">
        <f>Sheet1!F287</f>
        <v>6</v>
      </c>
    </row>
    <row r="288" spans="1:4" x14ac:dyDescent="0.25">
      <c r="A288">
        <f t="shared" si="7"/>
        <v>10</v>
      </c>
      <c r="B288" s="26">
        <f>Sheet1!B288</f>
        <v>42654</v>
      </c>
      <c r="C288" s="24">
        <f>IF(Sheet1!E288=-1,0,Sheet1!E288)</f>
        <v>7.5</v>
      </c>
      <c r="D288" s="24">
        <f>Sheet1!F288</f>
        <v>5.5</v>
      </c>
    </row>
    <row r="289" spans="1:4" x14ac:dyDescent="0.25">
      <c r="A289">
        <f t="shared" si="7"/>
        <v>10</v>
      </c>
      <c r="B289" s="26">
        <f>Sheet1!B289</f>
        <v>42655</v>
      </c>
      <c r="C289" s="24">
        <f>IF(Sheet1!E289=-1,0,Sheet1!E289)</f>
        <v>0.6</v>
      </c>
      <c r="D289" s="24">
        <f>Sheet1!F289</f>
        <v>5.9</v>
      </c>
    </row>
    <row r="290" spans="1:4" x14ac:dyDescent="0.25">
      <c r="A290">
        <f t="shared" si="7"/>
        <v>10</v>
      </c>
      <c r="B290" s="26">
        <f>Sheet1!B290</f>
        <v>42656</v>
      </c>
      <c r="C290" s="24">
        <f>IF(Sheet1!E290=-1,0,Sheet1!E290)</f>
        <v>0</v>
      </c>
      <c r="D290" s="24">
        <f>Sheet1!F290</f>
        <v>7.2</v>
      </c>
    </row>
    <row r="291" spans="1:4" x14ac:dyDescent="0.25">
      <c r="A291">
        <f t="shared" si="7"/>
        <v>10</v>
      </c>
      <c r="B291" s="26">
        <f>Sheet1!B291</f>
        <v>42657</v>
      </c>
      <c r="C291" s="24">
        <f>IF(Sheet1!E291=-1,0,Sheet1!E291)</f>
        <v>0</v>
      </c>
      <c r="D291" s="24">
        <f>Sheet1!F291</f>
        <v>11.5</v>
      </c>
    </row>
    <row r="292" spans="1:4" x14ac:dyDescent="0.25">
      <c r="A292">
        <f t="shared" si="7"/>
        <v>10</v>
      </c>
      <c r="B292" s="26">
        <f>Sheet1!B292</f>
        <v>42658</v>
      </c>
      <c r="C292" s="24">
        <f>IF(Sheet1!E292=-1,0,Sheet1!E292)</f>
        <v>1.3</v>
      </c>
      <c r="D292" s="24">
        <f>Sheet1!F292</f>
        <v>11.6</v>
      </c>
    </row>
    <row r="293" spans="1:4" x14ac:dyDescent="0.25">
      <c r="A293">
        <f t="shared" si="7"/>
        <v>10</v>
      </c>
      <c r="B293" s="26">
        <f>Sheet1!B293</f>
        <v>42659</v>
      </c>
      <c r="C293" s="24">
        <f>IF(Sheet1!E293=-1,0,Sheet1!E293)</f>
        <v>4.9000000000000004</v>
      </c>
      <c r="D293" s="24">
        <f>Sheet1!F293</f>
        <v>11.1</v>
      </c>
    </row>
    <row r="294" spans="1:4" x14ac:dyDescent="0.25">
      <c r="A294">
        <f t="shared" si="7"/>
        <v>10</v>
      </c>
      <c r="B294" s="26">
        <f>Sheet1!B294</f>
        <v>42660</v>
      </c>
      <c r="C294" s="24">
        <f>IF(Sheet1!E294=-1,0,Sheet1!E294)</f>
        <v>0</v>
      </c>
      <c r="D294" s="24">
        <f>Sheet1!F294</f>
        <v>12</v>
      </c>
    </row>
    <row r="295" spans="1:4" x14ac:dyDescent="0.25">
      <c r="A295">
        <f t="shared" si="7"/>
        <v>10</v>
      </c>
      <c r="B295" s="26">
        <f>Sheet1!B295</f>
        <v>42661</v>
      </c>
      <c r="C295" s="24">
        <f>IF(Sheet1!E295=-1,0,Sheet1!E295)</f>
        <v>2.1</v>
      </c>
      <c r="D295" s="24">
        <f>Sheet1!F295</f>
        <v>9</v>
      </c>
    </row>
    <row r="296" spans="1:4" x14ac:dyDescent="0.25">
      <c r="A296">
        <f t="shared" si="7"/>
        <v>10</v>
      </c>
      <c r="B296" s="26">
        <f>Sheet1!B296</f>
        <v>42662</v>
      </c>
      <c r="C296" s="24">
        <f>IF(Sheet1!E296=-1,0,Sheet1!E296)</f>
        <v>4.2</v>
      </c>
      <c r="D296" s="24">
        <f>Sheet1!F296</f>
        <v>9.9</v>
      </c>
    </row>
    <row r="297" spans="1:4" x14ac:dyDescent="0.25">
      <c r="A297">
        <f t="shared" si="7"/>
        <v>10</v>
      </c>
      <c r="B297" s="26">
        <f>Sheet1!B297</f>
        <v>42663</v>
      </c>
      <c r="C297" s="24">
        <f>IF(Sheet1!E297=-1,0,Sheet1!E297)</f>
        <v>14</v>
      </c>
      <c r="D297" s="24">
        <f>Sheet1!F297</f>
        <v>7</v>
      </c>
    </row>
    <row r="298" spans="1:4" x14ac:dyDescent="0.25">
      <c r="A298">
        <f t="shared" si="7"/>
        <v>10</v>
      </c>
      <c r="B298" s="26">
        <f>Sheet1!B298</f>
        <v>42664</v>
      </c>
      <c r="C298" s="24">
        <f>IF(Sheet1!E298=-1,0,Sheet1!E298)</f>
        <v>16.600000000000001</v>
      </c>
      <c r="D298" s="24">
        <f>Sheet1!F298</f>
        <v>6.1</v>
      </c>
    </row>
    <row r="299" spans="1:4" x14ac:dyDescent="0.25">
      <c r="A299">
        <f t="shared" si="7"/>
        <v>10</v>
      </c>
      <c r="B299" s="26">
        <f>Sheet1!B299</f>
        <v>42665</v>
      </c>
      <c r="C299" s="24">
        <f>IF(Sheet1!E299=-1,0,Sheet1!E299)</f>
        <v>0.5</v>
      </c>
      <c r="D299" s="24">
        <f>Sheet1!F299</f>
        <v>4.7</v>
      </c>
    </row>
    <row r="300" spans="1:4" x14ac:dyDescent="0.25">
      <c r="A300">
        <f t="shared" si="7"/>
        <v>10</v>
      </c>
      <c r="B300" s="26">
        <f>Sheet1!B300</f>
        <v>42666</v>
      </c>
      <c r="C300" s="24">
        <f>IF(Sheet1!E300=-1,0,Sheet1!E300)</f>
        <v>0</v>
      </c>
      <c r="D300" s="24">
        <f>Sheet1!F300</f>
        <v>9.4</v>
      </c>
    </row>
    <row r="301" spans="1:4" x14ac:dyDescent="0.25">
      <c r="A301">
        <f t="shared" si="7"/>
        <v>10</v>
      </c>
      <c r="B301" s="26">
        <f>Sheet1!B301</f>
        <v>42667</v>
      </c>
      <c r="C301" s="24">
        <f>IF(Sheet1!E301=-1,0,Sheet1!E301)</f>
        <v>0.1</v>
      </c>
      <c r="D301" s="24">
        <f>Sheet1!F301</f>
        <v>15.8</v>
      </c>
    </row>
    <row r="302" spans="1:4" x14ac:dyDescent="0.25">
      <c r="A302">
        <f t="shared" si="7"/>
        <v>10</v>
      </c>
      <c r="B302" s="26">
        <f>Sheet1!B302</f>
        <v>42668</v>
      </c>
      <c r="C302" s="24">
        <f>IF(Sheet1!E302=-1,0,Sheet1!E302)</f>
        <v>0</v>
      </c>
      <c r="D302" s="24">
        <f>Sheet1!F302</f>
        <v>17.3</v>
      </c>
    </row>
    <row r="303" spans="1:4" x14ac:dyDescent="0.25">
      <c r="A303">
        <f t="shared" si="7"/>
        <v>10</v>
      </c>
      <c r="B303" s="26">
        <f>Sheet1!B303</f>
        <v>42669</v>
      </c>
      <c r="C303" s="24">
        <f>IF(Sheet1!E303=-1,0,Sheet1!E303)</f>
        <v>28.6</v>
      </c>
      <c r="D303" s="24">
        <f>Sheet1!F303</f>
        <v>12.7</v>
      </c>
    </row>
    <row r="304" spans="1:4" x14ac:dyDescent="0.25">
      <c r="A304">
        <f t="shared" si="7"/>
        <v>10</v>
      </c>
      <c r="B304" s="26">
        <f>Sheet1!B304</f>
        <v>42670</v>
      </c>
      <c r="C304" s="24">
        <f>IF(Sheet1!E304=-1,0,Sheet1!E304)</f>
        <v>1.4</v>
      </c>
      <c r="D304" s="24">
        <f>Sheet1!F304</f>
        <v>7.6</v>
      </c>
    </row>
    <row r="305" spans="1:4" x14ac:dyDescent="0.25">
      <c r="A305">
        <f t="shared" si="7"/>
        <v>10</v>
      </c>
      <c r="B305" s="26">
        <f>Sheet1!B305</f>
        <v>42671</v>
      </c>
      <c r="C305" s="24">
        <f>IF(Sheet1!E305=-1,0,Sheet1!E305)</f>
        <v>0</v>
      </c>
      <c r="D305" s="24">
        <f>Sheet1!F305</f>
        <v>6.1</v>
      </c>
    </row>
    <row r="306" spans="1:4" x14ac:dyDescent="0.25">
      <c r="A306">
        <f t="shared" si="7"/>
        <v>10</v>
      </c>
      <c r="B306" s="26">
        <f>Sheet1!B306</f>
        <v>42672</v>
      </c>
      <c r="C306" s="24">
        <f>IF(Sheet1!E306=-1,0,Sheet1!E306)</f>
        <v>0</v>
      </c>
      <c r="D306" s="24">
        <f>Sheet1!F306</f>
        <v>7.9</v>
      </c>
    </row>
    <row r="307" spans="1:4" x14ac:dyDescent="0.25">
      <c r="A307">
        <f t="shared" si="7"/>
        <v>10</v>
      </c>
      <c r="B307" s="26">
        <f>Sheet1!B307</f>
        <v>42673</v>
      </c>
      <c r="C307" s="24">
        <f>IF(Sheet1!E307=-1,0,Sheet1!E307)</f>
        <v>0</v>
      </c>
      <c r="D307" s="24">
        <f>Sheet1!F307</f>
        <v>9.1999999999999993</v>
      </c>
    </row>
    <row r="308" spans="1:4" x14ac:dyDescent="0.25">
      <c r="A308">
        <f t="shared" si="7"/>
        <v>10</v>
      </c>
      <c r="B308" s="26">
        <f>Sheet1!B308</f>
        <v>42674</v>
      </c>
      <c r="C308" s="24">
        <f>IF(Sheet1!E308=-1,0,Sheet1!E308)</f>
        <v>0.2</v>
      </c>
      <c r="D308" s="24">
        <f>Sheet1!F308</f>
        <v>6.4</v>
      </c>
    </row>
    <row r="309" spans="1:4" x14ac:dyDescent="0.25">
      <c r="A309">
        <f t="shared" si="7"/>
        <v>11</v>
      </c>
      <c r="B309" s="26">
        <f>Sheet1!B309</f>
        <v>42675</v>
      </c>
      <c r="C309" s="24">
        <f>IF(Sheet1!E309=-1,0,Sheet1!E309)</f>
        <v>0</v>
      </c>
      <c r="D309" s="24">
        <f>Sheet1!F309</f>
        <v>6.3</v>
      </c>
    </row>
    <row r="310" spans="1:4" x14ac:dyDescent="0.25">
      <c r="A310">
        <f t="shared" si="7"/>
        <v>11</v>
      </c>
      <c r="B310" s="26">
        <f>Sheet1!B310</f>
        <v>42676</v>
      </c>
      <c r="C310" s="24">
        <f>IF(Sheet1!E310=-1,0,Sheet1!E310)</f>
        <v>0</v>
      </c>
      <c r="D310" s="24">
        <f>Sheet1!F310</f>
        <v>10.6</v>
      </c>
    </row>
    <row r="311" spans="1:4" x14ac:dyDescent="0.25">
      <c r="A311">
        <f t="shared" si="7"/>
        <v>11</v>
      </c>
      <c r="B311" s="26">
        <f>Sheet1!B311</f>
        <v>42677</v>
      </c>
      <c r="C311" s="24">
        <f>IF(Sheet1!E311=-1,0,Sheet1!E311)</f>
        <v>0.9</v>
      </c>
      <c r="D311" s="24">
        <f>Sheet1!F311</f>
        <v>5</v>
      </c>
    </row>
    <row r="312" spans="1:4" x14ac:dyDescent="0.25">
      <c r="A312">
        <f t="shared" si="7"/>
        <v>11</v>
      </c>
      <c r="B312" s="26">
        <f>Sheet1!B312</f>
        <v>42678</v>
      </c>
      <c r="C312" s="24">
        <f>IF(Sheet1!E312=-1,0,Sheet1!E312)</f>
        <v>0</v>
      </c>
      <c r="D312" s="24">
        <f>Sheet1!F312</f>
        <v>2.4</v>
      </c>
    </row>
    <row r="313" spans="1:4" x14ac:dyDescent="0.25">
      <c r="A313">
        <f t="shared" si="7"/>
        <v>11</v>
      </c>
      <c r="B313" s="26">
        <f>Sheet1!B313</f>
        <v>42679</v>
      </c>
      <c r="C313" s="24">
        <f>IF(Sheet1!E313=-1,0,Sheet1!E313)</f>
        <v>0</v>
      </c>
      <c r="D313" s="24">
        <f>Sheet1!F313</f>
        <v>10.5</v>
      </c>
    </row>
    <row r="314" spans="1:4" x14ac:dyDescent="0.25">
      <c r="A314">
        <f t="shared" si="7"/>
        <v>11</v>
      </c>
      <c r="B314" s="26">
        <f>Sheet1!B314</f>
        <v>42680</v>
      </c>
      <c r="C314" s="24">
        <f>IF(Sheet1!E314=-1,0,Sheet1!E314)</f>
        <v>15.4</v>
      </c>
      <c r="D314" s="24">
        <f>Sheet1!F314</f>
        <v>11.9</v>
      </c>
    </row>
    <row r="315" spans="1:4" x14ac:dyDescent="0.25">
      <c r="A315">
        <f t="shared" si="7"/>
        <v>11</v>
      </c>
      <c r="B315" s="26">
        <f>Sheet1!B315</f>
        <v>42681</v>
      </c>
      <c r="C315" s="24">
        <f>IF(Sheet1!E315=-1,0,Sheet1!E315)</f>
        <v>38.1</v>
      </c>
      <c r="D315" s="24">
        <f>Sheet1!F315</f>
        <v>3.7</v>
      </c>
    </row>
    <row r="316" spans="1:4" x14ac:dyDescent="0.25">
      <c r="A316">
        <f t="shared" si="7"/>
        <v>11</v>
      </c>
      <c r="B316" s="26">
        <f>Sheet1!B316</f>
        <v>42682</v>
      </c>
      <c r="C316" s="24">
        <f>IF(Sheet1!E316=-1,0,Sheet1!E316)</f>
        <v>17.3</v>
      </c>
      <c r="D316" s="24">
        <f>Sheet1!F316</f>
        <v>2.8</v>
      </c>
    </row>
    <row r="317" spans="1:4" x14ac:dyDescent="0.25">
      <c r="A317">
        <f t="shared" si="7"/>
        <v>11</v>
      </c>
      <c r="B317" s="26">
        <f>Sheet1!B317</f>
        <v>42683</v>
      </c>
      <c r="C317" s="24">
        <f>IF(Sheet1!E317=-1,0,Sheet1!E317)</f>
        <v>3.3</v>
      </c>
      <c r="D317" s="24">
        <f>Sheet1!F317</f>
        <v>2.2000000000000002</v>
      </c>
    </row>
    <row r="318" spans="1:4" x14ac:dyDescent="0.25">
      <c r="A318">
        <f t="shared" si="7"/>
        <v>11</v>
      </c>
      <c r="B318" s="26">
        <f>Sheet1!B318</f>
        <v>42684</v>
      </c>
      <c r="C318" s="24">
        <f>IF(Sheet1!E318=-1,0,Sheet1!E318)</f>
        <v>0.1</v>
      </c>
      <c r="D318" s="24">
        <f>Sheet1!F318</f>
        <v>3.6</v>
      </c>
    </row>
    <row r="319" spans="1:4" x14ac:dyDescent="0.25">
      <c r="A319">
        <f t="shared" si="7"/>
        <v>11</v>
      </c>
      <c r="B319" s="26">
        <f>Sheet1!B319</f>
        <v>42685</v>
      </c>
      <c r="C319" s="24">
        <f>IF(Sheet1!E319=-1,0,Sheet1!E319)</f>
        <v>0</v>
      </c>
      <c r="D319" s="24">
        <f>Sheet1!F319</f>
        <v>3.7</v>
      </c>
    </row>
    <row r="320" spans="1:4" x14ac:dyDescent="0.25">
      <c r="A320">
        <f t="shared" si="7"/>
        <v>11</v>
      </c>
      <c r="B320" s="26">
        <f>Sheet1!B320</f>
        <v>42686</v>
      </c>
      <c r="C320" s="24">
        <f>IF(Sheet1!E320=-1,0,Sheet1!E320)</f>
        <v>33.9</v>
      </c>
      <c r="D320" s="24">
        <f>Sheet1!F320</f>
        <v>4.0999999999999996</v>
      </c>
    </row>
    <row r="321" spans="1:4" x14ac:dyDescent="0.25">
      <c r="A321">
        <f t="shared" si="7"/>
        <v>11</v>
      </c>
      <c r="B321" s="26">
        <f>Sheet1!B321</f>
        <v>42687</v>
      </c>
      <c r="C321" s="24">
        <f>IF(Sheet1!E321=-1,0,Sheet1!E321)</f>
        <v>0</v>
      </c>
      <c r="D321" s="24">
        <f>Sheet1!F321</f>
        <v>1.3</v>
      </c>
    </row>
    <row r="322" spans="1:4" x14ac:dyDescent="0.25">
      <c r="A322">
        <f t="shared" si="7"/>
        <v>11</v>
      </c>
      <c r="B322" s="26">
        <f>Sheet1!B322</f>
        <v>42688</v>
      </c>
      <c r="C322" s="24">
        <f>IF(Sheet1!E322=-1,0,Sheet1!E322)</f>
        <v>0</v>
      </c>
      <c r="D322" s="24">
        <f>Sheet1!F322</f>
        <v>0.9</v>
      </c>
    </row>
    <row r="323" spans="1:4" x14ac:dyDescent="0.25">
      <c r="A323">
        <f t="shared" si="7"/>
        <v>11</v>
      </c>
      <c r="B323" s="26">
        <f>Sheet1!B323</f>
        <v>42689</v>
      </c>
      <c r="C323" s="24">
        <f>IF(Sheet1!E323=-1,0,Sheet1!E323)</f>
        <v>0</v>
      </c>
      <c r="D323" s="24">
        <f>Sheet1!F323</f>
        <v>-1</v>
      </c>
    </row>
    <row r="324" spans="1:4" x14ac:dyDescent="0.25">
      <c r="A324">
        <f t="shared" si="7"/>
        <v>11</v>
      </c>
      <c r="B324" s="26">
        <f>Sheet1!B324</f>
        <v>42690</v>
      </c>
      <c r="C324" s="24">
        <f>IF(Sheet1!E324=-1,0,Sheet1!E324)</f>
        <v>0</v>
      </c>
      <c r="D324" s="24">
        <f>Sheet1!F324</f>
        <v>4.3</v>
      </c>
    </row>
    <row r="325" spans="1:4" x14ac:dyDescent="0.25">
      <c r="A325">
        <f t="shared" ref="A325:A373" si="8">IF(B325&lt;&gt;"",MONTH(B325),"")</f>
        <v>11</v>
      </c>
      <c r="B325" s="26">
        <f>Sheet1!B325</f>
        <v>42691</v>
      </c>
      <c r="C325" s="24">
        <f>IF(Sheet1!E325=-1,0,Sheet1!E325)</f>
        <v>0.1</v>
      </c>
      <c r="D325" s="24">
        <f>Sheet1!F325</f>
        <v>9.4</v>
      </c>
    </row>
    <row r="326" spans="1:4" x14ac:dyDescent="0.25">
      <c r="A326">
        <f t="shared" si="8"/>
        <v>11</v>
      </c>
      <c r="B326" s="26">
        <f>Sheet1!B326</f>
        <v>42692</v>
      </c>
      <c r="C326" s="24">
        <f>IF(Sheet1!E326=-1,0,Sheet1!E326)</f>
        <v>0</v>
      </c>
      <c r="D326" s="24">
        <f>Sheet1!F326</f>
        <v>11.1</v>
      </c>
    </row>
    <row r="327" spans="1:4" x14ac:dyDescent="0.25">
      <c r="A327">
        <f t="shared" si="8"/>
        <v>11</v>
      </c>
      <c r="B327" s="26">
        <f>Sheet1!B327</f>
        <v>42693</v>
      </c>
      <c r="C327" s="24">
        <f>IF(Sheet1!E327=-1,0,Sheet1!E327)</f>
        <v>11.6</v>
      </c>
      <c r="D327" s="24">
        <f>Sheet1!F327</f>
        <v>11</v>
      </c>
    </row>
    <row r="328" spans="1:4" x14ac:dyDescent="0.25">
      <c r="A328">
        <f t="shared" si="8"/>
        <v>11</v>
      </c>
      <c r="B328" s="26">
        <f>Sheet1!B328</f>
        <v>42694</v>
      </c>
      <c r="C328" s="24">
        <f>IF(Sheet1!E328=-1,0,Sheet1!E328)</f>
        <v>19.8</v>
      </c>
      <c r="D328" s="24">
        <f>Sheet1!F328</f>
        <v>9.1999999999999993</v>
      </c>
    </row>
    <row r="329" spans="1:4" x14ac:dyDescent="0.25">
      <c r="A329">
        <f t="shared" si="8"/>
        <v>11</v>
      </c>
      <c r="B329" s="26">
        <f>Sheet1!B329</f>
        <v>42695</v>
      </c>
      <c r="C329" s="24">
        <f>IF(Sheet1!E329=-1,0,Sheet1!E329)</f>
        <v>0.2</v>
      </c>
      <c r="D329" s="24">
        <f>Sheet1!F329</f>
        <v>10.3</v>
      </c>
    </row>
    <row r="330" spans="1:4" x14ac:dyDescent="0.25">
      <c r="A330">
        <f t="shared" si="8"/>
        <v>11</v>
      </c>
      <c r="B330" s="26">
        <f>Sheet1!B330</f>
        <v>42696</v>
      </c>
      <c r="C330" s="24">
        <f>IF(Sheet1!E330=-1,0,Sheet1!E330)</f>
        <v>0.1</v>
      </c>
      <c r="D330" s="24">
        <f>Sheet1!F330</f>
        <v>10.7</v>
      </c>
    </row>
    <row r="331" spans="1:4" x14ac:dyDescent="0.25">
      <c r="A331">
        <f t="shared" si="8"/>
        <v>11</v>
      </c>
      <c r="B331" s="26">
        <f>Sheet1!B331</f>
        <v>42697</v>
      </c>
      <c r="C331" s="24">
        <f>IF(Sheet1!E331=-1,0,Sheet1!E331)</f>
        <v>0</v>
      </c>
      <c r="D331" s="24">
        <f>Sheet1!F331</f>
        <v>11.2</v>
      </c>
    </row>
    <row r="332" spans="1:4" x14ac:dyDescent="0.25">
      <c r="A332">
        <f t="shared" si="8"/>
        <v>11</v>
      </c>
      <c r="B332" s="26">
        <f>Sheet1!B332</f>
        <v>42698</v>
      </c>
      <c r="C332" s="24">
        <f>IF(Sheet1!E332=-1,0,Sheet1!E332)</f>
        <v>0</v>
      </c>
      <c r="D332" s="24">
        <f>Sheet1!F332</f>
        <v>12.4</v>
      </c>
    </row>
    <row r="333" spans="1:4" x14ac:dyDescent="0.25">
      <c r="A333">
        <f t="shared" si="8"/>
        <v>11</v>
      </c>
      <c r="B333" s="26">
        <f>Sheet1!B333</f>
        <v>42699</v>
      </c>
      <c r="C333" s="24">
        <f>IF(Sheet1!E333=-1,0,Sheet1!E333)</f>
        <v>0</v>
      </c>
      <c r="D333" s="24">
        <f>Sheet1!F333</f>
        <v>8.8000000000000007</v>
      </c>
    </row>
    <row r="334" spans="1:4" x14ac:dyDescent="0.25">
      <c r="A334">
        <f t="shared" si="8"/>
        <v>11</v>
      </c>
      <c r="B334" s="26">
        <f>Sheet1!B334</f>
        <v>42700</v>
      </c>
      <c r="C334" s="24">
        <f>IF(Sheet1!E334=-1,0,Sheet1!E334)</f>
        <v>0.6</v>
      </c>
      <c r="D334" s="24">
        <f>Sheet1!F334</f>
        <v>7.9</v>
      </c>
    </row>
    <row r="335" spans="1:4" x14ac:dyDescent="0.25">
      <c r="A335">
        <f t="shared" si="8"/>
        <v>11</v>
      </c>
      <c r="B335" s="26">
        <f>Sheet1!B335</f>
        <v>42701</v>
      </c>
      <c r="C335" s="24">
        <f>IF(Sheet1!E335=-1,0,Sheet1!E335)</f>
        <v>0</v>
      </c>
      <c r="D335" s="24">
        <f>Sheet1!F335</f>
        <v>8.1999999999999993</v>
      </c>
    </row>
    <row r="336" spans="1:4" x14ac:dyDescent="0.25">
      <c r="A336">
        <f t="shared" si="8"/>
        <v>11</v>
      </c>
      <c r="B336" s="26">
        <f>Sheet1!B336</f>
        <v>42702</v>
      </c>
      <c r="C336" s="24">
        <f>IF(Sheet1!E336=-1,0,Sheet1!E336)</f>
        <v>1.6</v>
      </c>
      <c r="D336" s="24">
        <f>Sheet1!F336</f>
        <v>1.3</v>
      </c>
    </row>
    <row r="337" spans="1:4" x14ac:dyDescent="0.25">
      <c r="A337">
        <f t="shared" si="8"/>
        <v>11</v>
      </c>
      <c r="B337" s="26">
        <f>Sheet1!B337</f>
        <v>42703</v>
      </c>
      <c r="C337" s="24">
        <f>IF(Sheet1!E337=-1,0,Sheet1!E337)</f>
        <v>0</v>
      </c>
      <c r="D337" s="24">
        <f>Sheet1!F337</f>
        <v>-2.2999999999999998</v>
      </c>
    </row>
    <row r="338" spans="1:4" x14ac:dyDescent="0.25">
      <c r="A338">
        <f t="shared" si="8"/>
        <v>11</v>
      </c>
      <c r="B338" s="26">
        <f>Sheet1!B338</f>
        <v>42704</v>
      </c>
      <c r="C338" s="24">
        <f>IF(Sheet1!E338=-1,0,Sheet1!E338)</f>
        <v>0</v>
      </c>
      <c r="D338" s="24">
        <f>Sheet1!F338</f>
        <v>-2.2999999999999998</v>
      </c>
    </row>
    <row r="339" spans="1:4" x14ac:dyDescent="0.25">
      <c r="A339">
        <f t="shared" si="8"/>
        <v>12</v>
      </c>
      <c r="B339" s="26">
        <f>Sheet1!B339</f>
        <v>42705</v>
      </c>
      <c r="C339" s="24">
        <f>IF(Sheet1!E339=-1,0,Sheet1!E339)</f>
        <v>0</v>
      </c>
      <c r="D339" s="24">
        <f>Sheet1!F339</f>
        <v>-1.5</v>
      </c>
    </row>
    <row r="340" spans="1:4" x14ac:dyDescent="0.25">
      <c r="A340">
        <f t="shared" si="8"/>
        <v>12</v>
      </c>
      <c r="B340" s="26">
        <f>Sheet1!B340</f>
        <v>42706</v>
      </c>
      <c r="C340" s="24">
        <f>IF(Sheet1!E340=-1,0,Sheet1!E340)</f>
        <v>0</v>
      </c>
      <c r="D340" s="24">
        <f>Sheet1!F340</f>
        <v>0</v>
      </c>
    </row>
    <row r="341" spans="1:4" x14ac:dyDescent="0.25">
      <c r="A341">
        <f t="shared" si="8"/>
        <v>12</v>
      </c>
      <c r="B341" s="26">
        <f>Sheet1!B341</f>
        <v>42707</v>
      </c>
      <c r="C341" s="24">
        <f>IF(Sheet1!E341=-1,0,Sheet1!E341)</f>
        <v>0</v>
      </c>
      <c r="D341" s="24">
        <f>Sheet1!F341</f>
        <v>-0.9</v>
      </c>
    </row>
    <row r="342" spans="1:4" x14ac:dyDescent="0.25">
      <c r="A342">
        <f t="shared" si="8"/>
        <v>12</v>
      </c>
      <c r="B342" s="26">
        <f>Sheet1!B342</f>
        <v>42708</v>
      </c>
      <c r="C342" s="24">
        <f>IF(Sheet1!E342=-1,0,Sheet1!E342)</f>
        <v>0</v>
      </c>
      <c r="D342" s="24">
        <f>Sheet1!F342</f>
        <v>-0.6</v>
      </c>
    </row>
    <row r="343" spans="1:4" x14ac:dyDescent="0.25">
      <c r="A343">
        <f t="shared" si="8"/>
        <v>12</v>
      </c>
      <c r="B343" s="26">
        <f>Sheet1!B343</f>
        <v>42709</v>
      </c>
      <c r="C343" s="24">
        <f>IF(Sheet1!E343=-1,0,Sheet1!E343)</f>
        <v>0</v>
      </c>
      <c r="D343" s="24">
        <f>Sheet1!F343</f>
        <v>-0.4</v>
      </c>
    </row>
    <row r="344" spans="1:4" x14ac:dyDescent="0.25">
      <c r="A344">
        <f t="shared" si="8"/>
        <v>12</v>
      </c>
      <c r="B344" s="26">
        <f>Sheet1!B344</f>
        <v>42710</v>
      </c>
      <c r="C344" s="24">
        <f>IF(Sheet1!E344=-1,0,Sheet1!E344)</f>
        <v>0</v>
      </c>
      <c r="D344" s="24">
        <f>Sheet1!F344</f>
        <v>-0.1</v>
      </c>
    </row>
    <row r="345" spans="1:4" x14ac:dyDescent="0.25">
      <c r="A345">
        <f t="shared" si="8"/>
        <v>12</v>
      </c>
      <c r="B345" s="26">
        <f>Sheet1!B345</f>
        <v>42711</v>
      </c>
      <c r="C345" s="24">
        <f>IF(Sheet1!E345=-1,0,Sheet1!E345)</f>
        <v>0</v>
      </c>
      <c r="D345" s="24">
        <f>Sheet1!F345</f>
        <v>-2.7</v>
      </c>
    </row>
    <row r="346" spans="1:4" x14ac:dyDescent="0.25">
      <c r="A346">
        <f t="shared" si="8"/>
        <v>12</v>
      </c>
      <c r="B346" s="26">
        <f>Sheet1!B346</f>
        <v>42712</v>
      </c>
      <c r="C346" s="24">
        <f>IF(Sheet1!E346=-1,0,Sheet1!E346)</f>
        <v>0</v>
      </c>
      <c r="D346" s="24">
        <f>Sheet1!F346</f>
        <v>-1.9</v>
      </c>
    </row>
    <row r="347" spans="1:4" x14ac:dyDescent="0.25">
      <c r="A347">
        <f t="shared" si="8"/>
        <v>12</v>
      </c>
      <c r="B347" s="26">
        <f>Sheet1!B347</f>
        <v>42713</v>
      </c>
      <c r="C347" s="24">
        <f>IF(Sheet1!E347=-1,0,Sheet1!E347)</f>
        <v>0</v>
      </c>
      <c r="D347" s="24">
        <f>Sheet1!F347</f>
        <v>0.5</v>
      </c>
    </row>
    <row r="348" spans="1:4" x14ac:dyDescent="0.25">
      <c r="A348">
        <f t="shared" si="8"/>
        <v>12</v>
      </c>
      <c r="B348" s="26">
        <f>Sheet1!B348</f>
        <v>42714</v>
      </c>
      <c r="C348" s="24">
        <f>IF(Sheet1!E348=-1,0,Sheet1!E348)</f>
        <v>0</v>
      </c>
      <c r="D348" s="24">
        <f>Sheet1!F348</f>
        <v>-1.1000000000000001</v>
      </c>
    </row>
    <row r="349" spans="1:4" x14ac:dyDescent="0.25">
      <c r="A349">
        <f t="shared" si="8"/>
        <v>12</v>
      </c>
      <c r="B349" s="26">
        <f>Sheet1!B349</f>
        <v>42715</v>
      </c>
      <c r="C349" s="24">
        <f>IF(Sheet1!E349=-1,0,Sheet1!E349)</f>
        <v>0</v>
      </c>
      <c r="D349" s="24">
        <f>Sheet1!F349</f>
        <v>0.5</v>
      </c>
    </row>
    <row r="350" spans="1:4" x14ac:dyDescent="0.25">
      <c r="A350">
        <f t="shared" si="8"/>
        <v>12</v>
      </c>
      <c r="B350" s="26">
        <f>Sheet1!B350</f>
        <v>42716</v>
      </c>
      <c r="C350" s="24">
        <f>IF(Sheet1!E350=-1,0,Sheet1!E350)</f>
        <v>0</v>
      </c>
      <c r="D350" s="24">
        <f>Sheet1!F350</f>
        <v>2.6</v>
      </c>
    </row>
    <row r="351" spans="1:4" x14ac:dyDescent="0.25">
      <c r="A351">
        <f t="shared" si="8"/>
        <v>12</v>
      </c>
      <c r="B351" s="26">
        <f>Sheet1!B351</f>
        <v>42717</v>
      </c>
      <c r="C351" s="24">
        <f>IF(Sheet1!E351=-1,0,Sheet1!E351)</f>
        <v>0</v>
      </c>
      <c r="D351" s="24">
        <f>Sheet1!F351</f>
        <v>0.6</v>
      </c>
    </row>
    <row r="352" spans="1:4" x14ac:dyDescent="0.25">
      <c r="A352">
        <f t="shared" si="8"/>
        <v>12</v>
      </c>
      <c r="B352" s="26">
        <f>Sheet1!B352</f>
        <v>42718</v>
      </c>
      <c r="C352" s="24">
        <f>IF(Sheet1!E352=-1,0,Sheet1!E352)</f>
        <v>0</v>
      </c>
      <c r="D352" s="24">
        <f>Sheet1!F352</f>
        <v>1.5</v>
      </c>
    </row>
    <row r="353" spans="1:4" x14ac:dyDescent="0.25">
      <c r="A353">
        <f t="shared" si="8"/>
        <v>12</v>
      </c>
      <c r="B353" s="26">
        <f>Sheet1!B353</f>
        <v>42719</v>
      </c>
      <c r="C353" s="24">
        <f>IF(Sheet1!E353=-1,0,Sheet1!E353)</f>
        <v>0</v>
      </c>
      <c r="D353" s="24">
        <f>Sheet1!F353</f>
        <v>2.2000000000000002</v>
      </c>
    </row>
    <row r="354" spans="1:4" x14ac:dyDescent="0.25">
      <c r="A354">
        <f t="shared" si="8"/>
        <v>12</v>
      </c>
      <c r="B354" s="26">
        <f>Sheet1!B354</f>
        <v>42720</v>
      </c>
      <c r="C354" s="24">
        <f>IF(Sheet1!E354=-1,0,Sheet1!E354)</f>
        <v>0</v>
      </c>
      <c r="D354" s="24">
        <f>Sheet1!F354</f>
        <v>0.1</v>
      </c>
    </row>
    <row r="355" spans="1:4" x14ac:dyDescent="0.25">
      <c r="A355">
        <f t="shared" si="8"/>
        <v>12</v>
      </c>
      <c r="B355" s="26">
        <f>Sheet1!B355</f>
        <v>42721</v>
      </c>
      <c r="C355" s="24">
        <f>IF(Sheet1!E355=-1,0,Sheet1!E355)</f>
        <v>0</v>
      </c>
      <c r="D355" s="24">
        <f>Sheet1!F355</f>
        <v>-2.2000000000000002</v>
      </c>
    </row>
    <row r="356" spans="1:4" x14ac:dyDescent="0.25">
      <c r="A356">
        <f t="shared" si="8"/>
        <v>12</v>
      </c>
      <c r="B356" s="26">
        <f>Sheet1!B356</f>
        <v>42722</v>
      </c>
      <c r="C356" s="24">
        <f>IF(Sheet1!E356=-1,0,Sheet1!E356)</f>
        <v>0</v>
      </c>
      <c r="D356" s="24">
        <f>Sheet1!F356</f>
        <v>-2.1</v>
      </c>
    </row>
    <row r="357" spans="1:4" x14ac:dyDescent="0.25">
      <c r="A357">
        <f t="shared" si="8"/>
        <v>12</v>
      </c>
      <c r="B357" s="26">
        <f>Sheet1!B357</f>
        <v>42723</v>
      </c>
      <c r="C357" s="24">
        <f>IF(Sheet1!E357=-1,0,Sheet1!E357)</f>
        <v>0</v>
      </c>
      <c r="D357" s="24">
        <f>Sheet1!F357</f>
        <v>-1.2</v>
      </c>
    </row>
    <row r="358" spans="1:4" x14ac:dyDescent="0.25">
      <c r="A358">
        <f t="shared" si="8"/>
        <v>12</v>
      </c>
      <c r="B358" s="26">
        <f>Sheet1!B358</f>
        <v>42724</v>
      </c>
      <c r="C358" s="24">
        <f>IF(Sheet1!E358=-1,0,Sheet1!E358)</f>
        <v>0</v>
      </c>
      <c r="D358" s="24">
        <f>Sheet1!F358</f>
        <v>-1.9</v>
      </c>
    </row>
    <row r="359" spans="1:4" x14ac:dyDescent="0.25">
      <c r="A359">
        <f t="shared" si="8"/>
        <v>12</v>
      </c>
      <c r="B359" s="26">
        <f>Sheet1!B359</f>
        <v>42725</v>
      </c>
      <c r="C359" s="24">
        <f>IF(Sheet1!E359=-1,0,Sheet1!E359)</f>
        <v>0</v>
      </c>
      <c r="D359" s="24">
        <f>Sheet1!F359</f>
        <v>-2.9</v>
      </c>
    </row>
    <row r="360" spans="1:4" x14ac:dyDescent="0.25">
      <c r="A360">
        <f t="shared" si="8"/>
        <v>12</v>
      </c>
      <c r="B360" s="26">
        <f>Sheet1!B360</f>
        <v>42726</v>
      </c>
      <c r="C360" s="24">
        <f>IF(Sheet1!E360=-1,0,Sheet1!E360)</f>
        <v>0</v>
      </c>
      <c r="D360" s="24">
        <f>Sheet1!F360</f>
        <v>-2.8</v>
      </c>
    </row>
    <row r="361" spans="1:4" x14ac:dyDescent="0.25">
      <c r="A361">
        <f t="shared" si="8"/>
        <v>12</v>
      </c>
      <c r="B361" s="26">
        <f>Sheet1!B361</f>
        <v>42727</v>
      </c>
      <c r="C361" s="24">
        <f>IF(Sheet1!E361=-1,0,Sheet1!E361)</f>
        <v>0</v>
      </c>
      <c r="D361" s="24">
        <f>Sheet1!F361</f>
        <v>-3.4</v>
      </c>
    </row>
    <row r="362" spans="1:4" x14ac:dyDescent="0.25">
      <c r="A362">
        <f t="shared" si="8"/>
        <v>12</v>
      </c>
      <c r="B362" s="26">
        <f>Sheet1!B362</f>
        <v>42728</v>
      </c>
      <c r="C362" s="24">
        <f>IF(Sheet1!E362=-1,0,Sheet1!E362)</f>
        <v>0</v>
      </c>
      <c r="D362" s="24">
        <f>Sheet1!F362</f>
        <v>-2.6</v>
      </c>
    </row>
    <row r="363" spans="1:4" x14ac:dyDescent="0.25">
      <c r="A363">
        <f t="shared" si="8"/>
        <v>12</v>
      </c>
      <c r="B363" s="26">
        <f>Sheet1!B363</f>
        <v>42729</v>
      </c>
      <c r="C363" s="24">
        <f>IF(Sheet1!E363=-1,0,Sheet1!E363)</f>
        <v>0</v>
      </c>
      <c r="D363" s="24">
        <f>Sheet1!F363</f>
        <v>-2.2999999999999998</v>
      </c>
    </row>
    <row r="364" spans="1:4" x14ac:dyDescent="0.25">
      <c r="A364">
        <f t="shared" si="8"/>
        <v>12</v>
      </c>
      <c r="B364" s="26">
        <f>Sheet1!B364</f>
        <v>42730</v>
      </c>
      <c r="C364" s="24">
        <f>IF(Sheet1!E364=-1,0,Sheet1!E364)</f>
        <v>0</v>
      </c>
      <c r="D364" s="24">
        <f>Sheet1!F364</f>
        <v>0.6</v>
      </c>
    </row>
    <row r="365" spans="1:4" x14ac:dyDescent="0.25">
      <c r="A365">
        <f t="shared" si="8"/>
        <v>12</v>
      </c>
      <c r="B365" s="26">
        <f>Sheet1!B365</f>
        <v>42731</v>
      </c>
      <c r="C365" s="24">
        <f>IF(Sheet1!E365=-1,0,Sheet1!E365)</f>
        <v>0.1</v>
      </c>
      <c r="D365" s="24">
        <f>Sheet1!F365</f>
        <v>1.8</v>
      </c>
    </row>
    <row r="366" spans="1:4" x14ac:dyDescent="0.25">
      <c r="A366">
        <f t="shared" si="8"/>
        <v>12</v>
      </c>
      <c r="B366" s="26">
        <f>Sheet1!B366</f>
        <v>42732</v>
      </c>
      <c r="C366" s="24">
        <f>IF(Sheet1!E366=-1,0,Sheet1!E366)</f>
        <v>0</v>
      </c>
      <c r="D366" s="24">
        <f>Sheet1!F366</f>
        <v>4.0999999999999996</v>
      </c>
    </row>
    <row r="367" spans="1:4" x14ac:dyDescent="0.25">
      <c r="A367">
        <f t="shared" si="8"/>
        <v>12</v>
      </c>
      <c r="B367" s="26">
        <f>Sheet1!B367</f>
        <v>42733</v>
      </c>
      <c r="C367" s="24">
        <f>IF(Sheet1!E367=-1,0,Sheet1!E367)</f>
        <v>0.2</v>
      </c>
      <c r="D367" s="24">
        <f>Sheet1!F367</f>
        <v>-2.2000000000000002</v>
      </c>
    </row>
    <row r="368" spans="1:4" x14ac:dyDescent="0.25">
      <c r="A368">
        <f t="shared" si="8"/>
        <v>12</v>
      </c>
      <c r="B368" s="26">
        <f>Sheet1!B368</f>
        <v>42734</v>
      </c>
      <c r="C368" s="24">
        <f>IF(Sheet1!E368=-1,0,Sheet1!E368)</f>
        <v>0</v>
      </c>
      <c r="D368" s="24">
        <f>Sheet1!F368</f>
        <v>-5.0999999999999996</v>
      </c>
    </row>
    <row r="369" spans="1:4" x14ac:dyDescent="0.25">
      <c r="A369">
        <f t="shared" si="8"/>
        <v>12</v>
      </c>
      <c r="B369" s="26">
        <f>Sheet1!B369</f>
        <v>42735</v>
      </c>
      <c r="C369" s="24">
        <f>IF(Sheet1!E369=-1,0,Sheet1!E369)</f>
        <v>0</v>
      </c>
      <c r="D369" s="24">
        <f>Sheet1!F369</f>
        <v>-5.2</v>
      </c>
    </row>
    <row r="370" spans="1:4" x14ac:dyDescent="0.25">
      <c r="A370" t="str">
        <f t="shared" si="8"/>
        <v/>
      </c>
      <c r="C370" s="21"/>
      <c r="D370" s="23"/>
    </row>
    <row r="371" spans="1:4" x14ac:dyDescent="0.25">
      <c r="A371" t="str">
        <f t="shared" si="8"/>
        <v/>
      </c>
    </row>
    <row r="372" spans="1:4" x14ac:dyDescent="0.25">
      <c r="A372" t="str">
        <f t="shared" si="8"/>
        <v/>
      </c>
    </row>
    <row r="373" spans="1:4" x14ac:dyDescent="0.25">
      <c r="A373" t="str">
        <f t="shared" si="8"/>
        <v/>
      </c>
    </row>
  </sheetData>
  <mergeCells count="5">
    <mergeCell ref="G2:K2"/>
    <mergeCell ref="L2:P2"/>
    <mergeCell ref="B2:D2"/>
    <mergeCell ref="F17:H17"/>
    <mergeCell ref="J17:L17"/>
  </mergeCells>
  <phoneticPr fontId="5" type="noConversion"/>
  <printOptions gridLines="1" gridLinesSet="0"/>
  <pageMargins left="0.75" right="0.75" top="1" bottom="1" header="0.5" footer="0.5"/>
  <pageSetup paperSize="9" fitToWidth="0" fitToHeight="0" orientation="landscape" verticalDpi="597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ist1.proFirst">
                <anchor moveWithCells="1">
                  <from>
                    <xdr:col>10</xdr:col>
                    <xdr:colOff>546100</xdr:colOff>
                    <xdr:row>25</xdr:row>
                    <xdr:rowOff>38100</xdr:rowOff>
                  </from>
                  <to>
                    <xdr:col>10</xdr:col>
                    <xdr:colOff>1028700</xdr:colOff>
                    <xdr:row>26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3:L376"/>
  <sheetViews>
    <sheetView workbookViewId="0">
      <selection activeCell="B3" sqref="B3:F3"/>
    </sheetView>
  </sheetViews>
  <sheetFormatPr defaultRowHeight="12.5" x14ac:dyDescent="0.25"/>
  <cols>
    <col min="1" max="2" width="10.1796875" bestFit="1" customWidth="1"/>
  </cols>
  <sheetData>
    <row r="3" spans="2:12" ht="13" x14ac:dyDescent="0.3">
      <c r="B3" s="19" t="s">
        <v>0</v>
      </c>
      <c r="C3" s="19" t="s">
        <v>30</v>
      </c>
      <c r="D3" s="19" t="s">
        <v>29</v>
      </c>
      <c r="E3" s="34" t="s">
        <v>32</v>
      </c>
      <c r="F3" s="34" t="s">
        <v>31</v>
      </c>
      <c r="H3" s="34" t="s">
        <v>34</v>
      </c>
      <c r="L3" s="34" t="s">
        <v>35</v>
      </c>
    </row>
    <row r="4" spans="2:12" x14ac:dyDescent="0.25">
      <c r="B4" s="26">
        <v>42370</v>
      </c>
      <c r="C4" s="24">
        <v>1.5</v>
      </c>
      <c r="D4" s="24">
        <v>-6.6</v>
      </c>
      <c r="E4" s="24">
        <v>-1</v>
      </c>
      <c r="F4" s="24">
        <v>-3.3</v>
      </c>
      <c r="H4" t="str">
        <f t="shared" ref="H4:H67" si="0">IF(C4-D4&lt;0, "MINT &gt; MAXT --&gt; NAPAKA!!!!","")</f>
        <v/>
      </c>
      <c r="L4" t="str">
        <f>IF(AND(F4&gt;D4,F4&lt;C4),"","NAPAKA. KER NE VELJA TMIN&lt;TPOV&lt;TMAX")</f>
        <v/>
      </c>
    </row>
    <row r="5" spans="2:12" x14ac:dyDescent="0.25">
      <c r="B5" s="26">
        <v>42371</v>
      </c>
      <c r="C5" s="24">
        <v>-0.9</v>
      </c>
      <c r="D5" s="24">
        <v>-8.3000000000000007</v>
      </c>
      <c r="E5" s="24">
        <v>-1</v>
      </c>
      <c r="F5" s="24">
        <v>-3.2</v>
      </c>
      <c r="H5" t="str">
        <f t="shared" si="0"/>
        <v/>
      </c>
      <c r="L5" t="str">
        <f t="shared" ref="L5:L68" si="1">IF(AND(F5&gt;D5,F5&lt;C5),"","NAPAKA. KER NE VELJA TMIN&lt;TPOV&lt;TMAX")</f>
        <v/>
      </c>
    </row>
    <row r="6" spans="2:12" x14ac:dyDescent="0.25">
      <c r="B6" s="26">
        <v>42372</v>
      </c>
      <c r="C6" s="24">
        <v>-1.6</v>
      </c>
      <c r="D6" s="24">
        <v>-5.3</v>
      </c>
      <c r="E6" s="24">
        <v>6.6</v>
      </c>
      <c r="F6" s="24">
        <v>-5</v>
      </c>
      <c r="H6" t="str">
        <f t="shared" si="0"/>
        <v/>
      </c>
      <c r="L6" t="str">
        <f t="shared" si="1"/>
        <v/>
      </c>
    </row>
    <row r="7" spans="2:12" x14ac:dyDescent="0.25">
      <c r="B7" s="26">
        <v>42373</v>
      </c>
      <c r="C7" s="24">
        <v>-4.0999999999999996</v>
      </c>
      <c r="D7" s="24">
        <v>-9.6</v>
      </c>
      <c r="E7" s="24">
        <v>1.2</v>
      </c>
      <c r="F7" s="24">
        <v>-6.5</v>
      </c>
      <c r="H7" t="str">
        <f t="shared" si="0"/>
        <v/>
      </c>
      <c r="L7" t="str">
        <f t="shared" si="1"/>
        <v/>
      </c>
    </row>
    <row r="8" spans="2:12" x14ac:dyDescent="0.25">
      <c r="B8" s="26">
        <v>42374</v>
      </c>
      <c r="C8" s="24">
        <v>-2.6</v>
      </c>
      <c r="D8" s="24">
        <v>-14.2</v>
      </c>
      <c r="E8" s="24">
        <v>1.2</v>
      </c>
      <c r="F8" s="24">
        <v>-6.2</v>
      </c>
      <c r="H8" t="str">
        <f t="shared" si="0"/>
        <v/>
      </c>
      <c r="L8" t="str">
        <f t="shared" si="1"/>
        <v/>
      </c>
    </row>
    <row r="9" spans="2:12" x14ac:dyDescent="0.25">
      <c r="B9" s="26">
        <v>42375</v>
      </c>
      <c r="C9" s="24">
        <v>-0.9</v>
      </c>
      <c r="D9" s="24">
        <v>-3.4</v>
      </c>
      <c r="E9" s="24">
        <v>0.4</v>
      </c>
      <c r="F9" s="24">
        <v>-2</v>
      </c>
      <c r="H9" t="str">
        <f t="shared" si="0"/>
        <v/>
      </c>
      <c r="L9" t="str">
        <f t="shared" si="1"/>
        <v/>
      </c>
    </row>
    <row r="10" spans="2:12" x14ac:dyDescent="0.25">
      <c r="B10" s="26">
        <v>42376</v>
      </c>
      <c r="C10" s="24">
        <v>4.4000000000000004</v>
      </c>
      <c r="D10" s="24">
        <v>-8</v>
      </c>
      <c r="E10" s="24">
        <v>1</v>
      </c>
      <c r="F10" s="24">
        <v>-1.8</v>
      </c>
      <c r="H10" t="str">
        <f t="shared" si="0"/>
        <v/>
      </c>
      <c r="L10" t="str">
        <f t="shared" si="1"/>
        <v/>
      </c>
    </row>
    <row r="11" spans="2:12" x14ac:dyDescent="0.25">
      <c r="B11" s="26">
        <v>42377</v>
      </c>
      <c r="C11" s="24">
        <v>3.5</v>
      </c>
      <c r="D11" s="24">
        <v>-7.6</v>
      </c>
      <c r="E11" s="24">
        <v>-1</v>
      </c>
      <c r="F11" s="24">
        <v>-0.3</v>
      </c>
      <c r="H11" t="str">
        <f t="shared" si="0"/>
        <v/>
      </c>
      <c r="L11" t="str">
        <f t="shared" si="1"/>
        <v/>
      </c>
    </row>
    <row r="12" spans="2:12" x14ac:dyDescent="0.25">
      <c r="B12" s="26">
        <v>42378</v>
      </c>
      <c r="C12" s="24">
        <v>2</v>
      </c>
      <c r="D12" s="24">
        <v>0.4</v>
      </c>
      <c r="E12" s="24">
        <v>1.3</v>
      </c>
      <c r="F12" s="24">
        <v>1.4</v>
      </c>
      <c r="H12" t="str">
        <f t="shared" si="0"/>
        <v/>
      </c>
      <c r="L12" t="str">
        <f t="shared" si="1"/>
        <v/>
      </c>
    </row>
    <row r="13" spans="2:12" x14ac:dyDescent="0.25">
      <c r="B13" s="26">
        <v>42379</v>
      </c>
      <c r="C13" s="24">
        <v>11.2</v>
      </c>
      <c r="D13" s="24">
        <v>0.8</v>
      </c>
      <c r="E13" s="24">
        <v>12.9</v>
      </c>
      <c r="F13" s="24">
        <v>6.7</v>
      </c>
      <c r="H13" t="str">
        <f t="shared" si="0"/>
        <v/>
      </c>
      <c r="L13" t="str">
        <f t="shared" si="1"/>
        <v/>
      </c>
    </row>
    <row r="14" spans="2:12" x14ac:dyDescent="0.25">
      <c r="B14" s="26">
        <v>42380</v>
      </c>
      <c r="C14" s="24">
        <v>16.7</v>
      </c>
      <c r="D14" s="24">
        <v>7.3</v>
      </c>
      <c r="E14" s="24">
        <v>0.4</v>
      </c>
      <c r="F14" s="24">
        <v>10.4</v>
      </c>
      <c r="H14" t="str">
        <f t="shared" si="0"/>
        <v/>
      </c>
      <c r="L14" t="str">
        <f t="shared" si="1"/>
        <v/>
      </c>
    </row>
    <row r="15" spans="2:12" x14ac:dyDescent="0.25">
      <c r="B15" s="26">
        <v>42381</v>
      </c>
      <c r="C15" s="24">
        <v>11.2</v>
      </c>
      <c r="D15" s="24">
        <v>0</v>
      </c>
      <c r="E15" s="24">
        <v>36.700000000000003</v>
      </c>
      <c r="F15" s="24">
        <v>3.3</v>
      </c>
      <c r="H15" t="str">
        <f t="shared" si="0"/>
        <v/>
      </c>
      <c r="L15" t="str">
        <f t="shared" si="1"/>
        <v/>
      </c>
    </row>
    <row r="16" spans="2:12" x14ac:dyDescent="0.25">
      <c r="B16" s="26">
        <v>42382</v>
      </c>
      <c r="C16" s="24">
        <v>9.6</v>
      </c>
      <c r="D16" s="24">
        <v>-1.9</v>
      </c>
      <c r="E16" s="24">
        <v>-1</v>
      </c>
      <c r="F16" s="24">
        <v>2.2000000000000002</v>
      </c>
      <c r="H16" t="str">
        <f t="shared" si="0"/>
        <v/>
      </c>
      <c r="L16" t="str">
        <f t="shared" si="1"/>
        <v/>
      </c>
    </row>
    <row r="17" spans="2:12" x14ac:dyDescent="0.25">
      <c r="B17" s="26">
        <v>42383</v>
      </c>
      <c r="C17" s="24">
        <v>3.7</v>
      </c>
      <c r="D17" s="24">
        <v>-4.7</v>
      </c>
      <c r="E17" s="24">
        <v>-1</v>
      </c>
      <c r="F17" s="24">
        <v>0.9</v>
      </c>
      <c r="H17" t="str">
        <f t="shared" si="0"/>
        <v/>
      </c>
      <c r="L17" t="str">
        <f t="shared" si="1"/>
        <v/>
      </c>
    </row>
    <row r="18" spans="2:12" x14ac:dyDescent="0.25">
      <c r="B18" s="26">
        <v>42384</v>
      </c>
      <c r="C18" s="24">
        <v>5.3</v>
      </c>
      <c r="D18" s="24">
        <v>-2.2999999999999998</v>
      </c>
      <c r="E18" s="24">
        <v>0.9</v>
      </c>
      <c r="F18" s="24">
        <v>0.6</v>
      </c>
      <c r="H18" t="str">
        <f t="shared" si="0"/>
        <v/>
      </c>
      <c r="L18" t="str">
        <f t="shared" si="1"/>
        <v/>
      </c>
    </row>
    <row r="19" spans="2:12" x14ac:dyDescent="0.25">
      <c r="B19" s="26">
        <v>42385</v>
      </c>
      <c r="C19" s="24">
        <v>4.0999999999999996</v>
      </c>
      <c r="D19" s="24">
        <v>-6.1</v>
      </c>
      <c r="E19" s="24">
        <v>-1</v>
      </c>
      <c r="F19" s="24">
        <v>-1</v>
      </c>
      <c r="H19" t="str">
        <f t="shared" si="0"/>
        <v/>
      </c>
      <c r="L19" t="str">
        <f t="shared" si="1"/>
        <v/>
      </c>
    </row>
    <row r="20" spans="2:12" x14ac:dyDescent="0.25">
      <c r="B20" s="26">
        <v>42386</v>
      </c>
      <c r="C20" s="24">
        <v>3.8</v>
      </c>
      <c r="D20" s="24">
        <v>-7.2</v>
      </c>
      <c r="E20" s="24">
        <v>-1</v>
      </c>
      <c r="F20" s="24">
        <v>-1.6</v>
      </c>
      <c r="H20" t="str">
        <f t="shared" si="0"/>
        <v/>
      </c>
      <c r="L20" t="str">
        <f t="shared" si="1"/>
        <v/>
      </c>
    </row>
    <row r="21" spans="2:12" x14ac:dyDescent="0.25">
      <c r="B21" s="26">
        <v>42387</v>
      </c>
      <c r="C21" s="24">
        <v>0.3</v>
      </c>
      <c r="D21" s="24">
        <v>-8.3000000000000007</v>
      </c>
      <c r="E21" s="24">
        <v>-1</v>
      </c>
      <c r="F21" s="24">
        <v>-5.3</v>
      </c>
      <c r="H21" t="str">
        <f t="shared" si="0"/>
        <v/>
      </c>
      <c r="L21" t="str">
        <f t="shared" si="1"/>
        <v/>
      </c>
    </row>
    <row r="22" spans="2:12" x14ac:dyDescent="0.25">
      <c r="B22" s="26">
        <v>42388</v>
      </c>
      <c r="C22" s="24">
        <v>-0.4</v>
      </c>
      <c r="D22" s="24">
        <v>-10.6</v>
      </c>
      <c r="E22" s="24">
        <v>-1</v>
      </c>
      <c r="F22" s="24">
        <v>-5.9</v>
      </c>
      <c r="H22" t="str">
        <f t="shared" si="0"/>
        <v/>
      </c>
      <c r="L22" t="str">
        <f t="shared" si="1"/>
        <v/>
      </c>
    </row>
    <row r="23" spans="2:12" x14ac:dyDescent="0.25">
      <c r="B23" s="26">
        <v>42389</v>
      </c>
      <c r="C23" s="24">
        <v>2.1</v>
      </c>
      <c r="D23" s="24">
        <v>-9.1999999999999993</v>
      </c>
      <c r="E23" s="24">
        <v>-1</v>
      </c>
      <c r="F23" s="24">
        <v>-4.0999999999999996</v>
      </c>
      <c r="H23" t="str">
        <f t="shared" si="0"/>
        <v/>
      </c>
      <c r="L23" t="str">
        <f t="shared" si="1"/>
        <v/>
      </c>
    </row>
    <row r="24" spans="2:12" x14ac:dyDescent="0.25">
      <c r="B24" s="26">
        <v>42390</v>
      </c>
      <c r="C24" s="24">
        <v>3.4</v>
      </c>
      <c r="D24" s="24">
        <v>-9.6</v>
      </c>
      <c r="E24" s="24">
        <v>-1</v>
      </c>
      <c r="F24" s="24">
        <v>-3.5</v>
      </c>
      <c r="H24" t="str">
        <f t="shared" si="0"/>
        <v/>
      </c>
      <c r="L24" t="str">
        <f t="shared" si="1"/>
        <v/>
      </c>
    </row>
    <row r="25" spans="2:12" x14ac:dyDescent="0.25">
      <c r="B25" s="26">
        <v>42391</v>
      </c>
      <c r="C25" s="24">
        <v>1.7</v>
      </c>
      <c r="D25" s="24">
        <v>-7</v>
      </c>
      <c r="E25" s="24">
        <v>-1</v>
      </c>
      <c r="F25" s="24">
        <v>-4</v>
      </c>
      <c r="H25" t="str">
        <f t="shared" si="0"/>
        <v/>
      </c>
      <c r="L25" t="str">
        <f t="shared" si="1"/>
        <v/>
      </c>
    </row>
    <row r="26" spans="2:12" x14ac:dyDescent="0.25">
      <c r="B26" s="26">
        <v>42392</v>
      </c>
      <c r="C26" s="24">
        <v>-0.9</v>
      </c>
      <c r="D26" s="24">
        <v>-10.5</v>
      </c>
      <c r="E26" s="24">
        <v>-1</v>
      </c>
      <c r="F26" s="24">
        <v>-6.2</v>
      </c>
      <c r="H26" t="str">
        <f t="shared" si="0"/>
        <v/>
      </c>
      <c r="L26" t="str">
        <f t="shared" si="1"/>
        <v/>
      </c>
    </row>
    <row r="27" spans="2:12" x14ac:dyDescent="0.25">
      <c r="B27" s="26">
        <v>42393</v>
      </c>
      <c r="C27" s="24">
        <v>5</v>
      </c>
      <c r="D27" s="24">
        <v>-10.3</v>
      </c>
      <c r="E27" s="24">
        <v>-1</v>
      </c>
      <c r="F27" s="24">
        <v>-2.4</v>
      </c>
      <c r="H27" t="str">
        <f t="shared" si="0"/>
        <v/>
      </c>
      <c r="L27" t="str">
        <f t="shared" si="1"/>
        <v/>
      </c>
    </row>
    <row r="28" spans="2:12" x14ac:dyDescent="0.25">
      <c r="B28" s="26">
        <v>42394</v>
      </c>
      <c r="C28" s="24">
        <v>11.2</v>
      </c>
      <c r="D28" s="24">
        <v>-3</v>
      </c>
      <c r="E28" s="24">
        <v>-1</v>
      </c>
      <c r="F28" s="24">
        <v>2.5</v>
      </c>
      <c r="H28" t="str">
        <f t="shared" si="0"/>
        <v/>
      </c>
      <c r="L28" t="str">
        <f t="shared" si="1"/>
        <v/>
      </c>
    </row>
    <row r="29" spans="2:12" x14ac:dyDescent="0.25">
      <c r="B29" s="26">
        <v>42395</v>
      </c>
      <c r="C29" s="24">
        <v>14.4</v>
      </c>
      <c r="D29" s="24">
        <v>-4.0999999999999996</v>
      </c>
      <c r="E29" s="24">
        <v>0.1</v>
      </c>
      <c r="F29" s="24">
        <v>2.6</v>
      </c>
      <c r="H29" t="str">
        <f t="shared" si="0"/>
        <v/>
      </c>
      <c r="L29" t="str">
        <f t="shared" si="1"/>
        <v/>
      </c>
    </row>
    <row r="30" spans="2:12" x14ac:dyDescent="0.25">
      <c r="B30" s="26">
        <v>42396</v>
      </c>
      <c r="C30" s="24">
        <v>15.6</v>
      </c>
      <c r="D30" s="24">
        <v>-4.2</v>
      </c>
      <c r="E30" s="24">
        <v>-1</v>
      </c>
      <c r="F30" s="24">
        <v>4.0999999999999996</v>
      </c>
      <c r="H30" t="str">
        <f t="shared" si="0"/>
        <v/>
      </c>
      <c r="L30" t="str">
        <f t="shared" si="1"/>
        <v/>
      </c>
    </row>
    <row r="31" spans="2:12" x14ac:dyDescent="0.25">
      <c r="B31" s="26">
        <v>42397</v>
      </c>
      <c r="C31" s="24">
        <v>14.6</v>
      </c>
      <c r="D31" s="24">
        <v>1</v>
      </c>
      <c r="E31" s="24">
        <v>-1</v>
      </c>
      <c r="F31" s="24">
        <v>5.6</v>
      </c>
      <c r="H31" t="str">
        <f t="shared" si="0"/>
        <v/>
      </c>
      <c r="L31" t="str">
        <f t="shared" si="1"/>
        <v/>
      </c>
    </row>
    <row r="32" spans="2:12" x14ac:dyDescent="0.25">
      <c r="B32" s="26">
        <v>42398</v>
      </c>
      <c r="C32" s="24">
        <v>14.2</v>
      </c>
      <c r="D32" s="24">
        <v>-2.9</v>
      </c>
      <c r="E32" s="24">
        <v>-1</v>
      </c>
      <c r="F32" s="24">
        <v>2.8</v>
      </c>
      <c r="H32" t="str">
        <f t="shared" si="0"/>
        <v/>
      </c>
      <c r="L32" t="str">
        <f t="shared" si="1"/>
        <v/>
      </c>
    </row>
    <row r="33" spans="2:12" x14ac:dyDescent="0.25">
      <c r="B33" s="26">
        <v>42399</v>
      </c>
      <c r="C33" s="24">
        <v>11.3</v>
      </c>
      <c r="D33" s="24">
        <v>-3.5</v>
      </c>
      <c r="E33" s="24">
        <v>-1</v>
      </c>
      <c r="F33" s="24">
        <v>7</v>
      </c>
      <c r="H33" t="str">
        <f t="shared" si="0"/>
        <v/>
      </c>
      <c r="L33" t="str">
        <f t="shared" si="1"/>
        <v/>
      </c>
    </row>
    <row r="34" spans="2:12" x14ac:dyDescent="0.25">
      <c r="B34" s="26">
        <v>42400</v>
      </c>
      <c r="C34" s="24">
        <v>11.7</v>
      </c>
      <c r="D34" s="24">
        <v>7.5</v>
      </c>
      <c r="E34" s="24">
        <v>0.1</v>
      </c>
      <c r="F34" s="24">
        <v>9.6</v>
      </c>
      <c r="H34" t="str">
        <f t="shared" si="0"/>
        <v/>
      </c>
      <c r="L34" t="str">
        <f t="shared" si="1"/>
        <v/>
      </c>
    </row>
    <row r="35" spans="2:12" x14ac:dyDescent="0.25">
      <c r="B35" s="26">
        <v>42401</v>
      </c>
      <c r="C35" s="24">
        <v>16.3</v>
      </c>
      <c r="D35" s="24">
        <v>1.7</v>
      </c>
      <c r="E35" s="24">
        <v>1</v>
      </c>
      <c r="F35" s="24">
        <v>7.8</v>
      </c>
      <c r="H35" t="str">
        <f t="shared" si="0"/>
        <v/>
      </c>
      <c r="L35" t="str">
        <f t="shared" si="1"/>
        <v/>
      </c>
    </row>
    <row r="36" spans="2:12" x14ac:dyDescent="0.25">
      <c r="B36" s="26">
        <v>42402</v>
      </c>
      <c r="C36" s="24">
        <v>14.4</v>
      </c>
      <c r="D36" s="24">
        <v>5.7</v>
      </c>
      <c r="E36" s="24">
        <v>-1</v>
      </c>
      <c r="F36" s="24">
        <v>12.3</v>
      </c>
      <c r="H36" t="str">
        <f t="shared" si="0"/>
        <v/>
      </c>
      <c r="L36" t="str">
        <f t="shared" si="1"/>
        <v/>
      </c>
    </row>
    <row r="37" spans="2:12" x14ac:dyDescent="0.25">
      <c r="B37" s="26">
        <v>42403</v>
      </c>
      <c r="C37" s="24">
        <v>12.9</v>
      </c>
      <c r="D37" s="24">
        <v>2.6</v>
      </c>
      <c r="E37" s="24">
        <v>-1</v>
      </c>
      <c r="F37" s="24">
        <v>6.1</v>
      </c>
      <c r="H37" t="str">
        <f t="shared" si="0"/>
        <v/>
      </c>
      <c r="L37" t="str">
        <f t="shared" si="1"/>
        <v/>
      </c>
    </row>
    <row r="38" spans="2:12" x14ac:dyDescent="0.25">
      <c r="B38" s="26">
        <v>42404</v>
      </c>
      <c r="C38" s="24">
        <v>9.6999999999999993</v>
      </c>
      <c r="D38" s="24">
        <v>-0.1</v>
      </c>
      <c r="E38" s="24">
        <v>14.9</v>
      </c>
      <c r="F38" s="24">
        <v>3.1</v>
      </c>
      <c r="H38" t="str">
        <f t="shared" si="0"/>
        <v/>
      </c>
      <c r="L38" t="str">
        <f t="shared" si="1"/>
        <v/>
      </c>
    </row>
    <row r="39" spans="2:12" x14ac:dyDescent="0.25">
      <c r="B39" s="26">
        <v>42405</v>
      </c>
      <c r="C39" s="24">
        <v>9.9</v>
      </c>
      <c r="D39" s="24">
        <v>-2.9</v>
      </c>
      <c r="E39" s="24">
        <v>-1</v>
      </c>
      <c r="F39" s="24">
        <v>1.6</v>
      </c>
      <c r="H39" t="str">
        <f t="shared" si="0"/>
        <v/>
      </c>
      <c r="L39" t="str">
        <f t="shared" si="1"/>
        <v/>
      </c>
    </row>
    <row r="40" spans="2:12" x14ac:dyDescent="0.25">
      <c r="B40" s="26">
        <v>42406</v>
      </c>
      <c r="C40" s="24">
        <v>12.6</v>
      </c>
      <c r="D40" s="24">
        <v>-4.0999999999999996</v>
      </c>
      <c r="E40" s="24">
        <v>-1</v>
      </c>
      <c r="F40" s="24">
        <v>6.2</v>
      </c>
      <c r="H40" t="str">
        <f t="shared" si="0"/>
        <v/>
      </c>
      <c r="L40" t="str">
        <f t="shared" si="1"/>
        <v/>
      </c>
    </row>
    <row r="41" spans="2:12" x14ac:dyDescent="0.25">
      <c r="B41" s="26">
        <v>42407</v>
      </c>
      <c r="C41" s="24">
        <v>11.1</v>
      </c>
      <c r="D41" s="24">
        <v>6.7</v>
      </c>
      <c r="E41" s="24">
        <v>-1</v>
      </c>
      <c r="F41" s="24">
        <v>9.5</v>
      </c>
      <c r="H41" t="str">
        <f t="shared" si="0"/>
        <v/>
      </c>
      <c r="L41" t="str">
        <f t="shared" si="1"/>
        <v/>
      </c>
    </row>
    <row r="42" spans="2:12" x14ac:dyDescent="0.25">
      <c r="B42" s="26">
        <v>42408</v>
      </c>
      <c r="C42" s="24">
        <v>13.7</v>
      </c>
      <c r="D42" s="24">
        <v>4.9000000000000004</v>
      </c>
      <c r="E42" s="24">
        <v>0.7</v>
      </c>
      <c r="F42" s="24">
        <v>9.4</v>
      </c>
      <c r="H42" t="str">
        <f t="shared" si="0"/>
        <v/>
      </c>
      <c r="L42" t="str">
        <f t="shared" si="1"/>
        <v/>
      </c>
    </row>
    <row r="43" spans="2:12" x14ac:dyDescent="0.25">
      <c r="B43" s="26">
        <v>42409</v>
      </c>
      <c r="C43" s="24">
        <v>13.8</v>
      </c>
      <c r="D43" s="24">
        <v>8.9</v>
      </c>
      <c r="E43" s="24">
        <v>1.3</v>
      </c>
      <c r="F43" s="24">
        <v>11</v>
      </c>
      <c r="H43" t="str">
        <f t="shared" si="0"/>
        <v/>
      </c>
      <c r="L43" t="str">
        <f t="shared" si="1"/>
        <v/>
      </c>
    </row>
    <row r="44" spans="2:12" x14ac:dyDescent="0.25">
      <c r="B44" s="26">
        <v>42410</v>
      </c>
      <c r="C44" s="24">
        <v>11</v>
      </c>
      <c r="D44" s="24">
        <v>0.3</v>
      </c>
      <c r="E44" s="24">
        <v>17.399999999999999</v>
      </c>
      <c r="F44" s="24">
        <v>3.2</v>
      </c>
      <c r="H44" t="str">
        <f t="shared" si="0"/>
        <v/>
      </c>
      <c r="L44" t="str">
        <f t="shared" si="1"/>
        <v/>
      </c>
    </row>
    <row r="45" spans="2:12" x14ac:dyDescent="0.25">
      <c r="B45" s="26">
        <v>42411</v>
      </c>
      <c r="C45" s="24">
        <v>10.7</v>
      </c>
      <c r="D45" s="24">
        <v>-2.2999999999999998</v>
      </c>
      <c r="E45" s="24">
        <v>5.5</v>
      </c>
      <c r="F45" s="24">
        <v>2</v>
      </c>
      <c r="H45" t="str">
        <f t="shared" si="0"/>
        <v/>
      </c>
      <c r="L45" t="str">
        <f t="shared" si="1"/>
        <v/>
      </c>
    </row>
    <row r="46" spans="2:12" x14ac:dyDescent="0.25">
      <c r="B46" s="26">
        <v>42412</v>
      </c>
      <c r="C46" s="24">
        <v>1.5</v>
      </c>
      <c r="D46" s="24">
        <v>-3.4</v>
      </c>
      <c r="E46" s="24">
        <v>-1</v>
      </c>
      <c r="F46" s="24">
        <v>0.2</v>
      </c>
      <c r="H46" t="str">
        <f t="shared" si="0"/>
        <v/>
      </c>
      <c r="L46" t="str">
        <f t="shared" si="1"/>
        <v/>
      </c>
    </row>
    <row r="47" spans="2:12" x14ac:dyDescent="0.25">
      <c r="B47" s="26">
        <v>42413</v>
      </c>
      <c r="C47" s="24">
        <v>8.4</v>
      </c>
      <c r="D47" s="24">
        <v>-0.1</v>
      </c>
      <c r="E47" s="24">
        <v>18.2</v>
      </c>
      <c r="F47" s="24">
        <v>2.2999999999999998</v>
      </c>
      <c r="H47" t="str">
        <f t="shared" si="0"/>
        <v/>
      </c>
      <c r="L47" t="str">
        <f t="shared" si="1"/>
        <v/>
      </c>
    </row>
    <row r="48" spans="2:12" x14ac:dyDescent="0.25">
      <c r="B48" s="26">
        <v>42414</v>
      </c>
      <c r="C48" s="24">
        <v>7.8</v>
      </c>
      <c r="D48" s="24">
        <v>1.3</v>
      </c>
      <c r="E48" s="24">
        <v>0.7</v>
      </c>
      <c r="F48" s="24">
        <v>4.8</v>
      </c>
      <c r="H48" t="str">
        <f t="shared" si="0"/>
        <v/>
      </c>
      <c r="L48" t="str">
        <f t="shared" si="1"/>
        <v/>
      </c>
    </row>
    <row r="49" spans="2:12" x14ac:dyDescent="0.25">
      <c r="B49" s="26">
        <v>42415</v>
      </c>
      <c r="C49" s="24">
        <v>5.7</v>
      </c>
      <c r="D49" s="24">
        <v>1</v>
      </c>
      <c r="E49" s="24">
        <v>12.2</v>
      </c>
      <c r="F49" s="24">
        <v>3.4</v>
      </c>
      <c r="H49" t="str">
        <f t="shared" si="0"/>
        <v/>
      </c>
      <c r="L49" t="str">
        <f t="shared" si="1"/>
        <v/>
      </c>
    </row>
    <row r="50" spans="2:12" x14ac:dyDescent="0.25">
      <c r="B50" s="26">
        <v>42416</v>
      </c>
      <c r="C50" s="24">
        <v>5.6</v>
      </c>
      <c r="D50" s="24">
        <v>1.9</v>
      </c>
      <c r="E50" s="24">
        <v>27.3</v>
      </c>
      <c r="F50" s="24">
        <v>3.4</v>
      </c>
      <c r="H50" t="str">
        <f t="shared" si="0"/>
        <v/>
      </c>
      <c r="L50" t="str">
        <f t="shared" si="1"/>
        <v/>
      </c>
    </row>
    <row r="51" spans="2:12" x14ac:dyDescent="0.25">
      <c r="B51" s="26">
        <v>42417</v>
      </c>
      <c r="C51" s="24">
        <v>3.2</v>
      </c>
      <c r="D51" s="24">
        <v>0</v>
      </c>
      <c r="E51" s="24">
        <v>12.3</v>
      </c>
      <c r="F51" s="24">
        <v>1.1000000000000001</v>
      </c>
      <c r="H51" t="str">
        <f t="shared" si="0"/>
        <v/>
      </c>
      <c r="L51" t="str">
        <f t="shared" si="1"/>
        <v/>
      </c>
    </row>
    <row r="52" spans="2:12" x14ac:dyDescent="0.25">
      <c r="B52" s="26">
        <v>42418</v>
      </c>
      <c r="C52" s="24">
        <v>3.7</v>
      </c>
      <c r="D52" s="24">
        <v>1.1000000000000001</v>
      </c>
      <c r="E52" s="24">
        <v>15.9</v>
      </c>
      <c r="F52" s="24">
        <v>3.2</v>
      </c>
      <c r="H52" t="str">
        <f t="shared" si="0"/>
        <v/>
      </c>
      <c r="L52" t="str">
        <f t="shared" si="1"/>
        <v/>
      </c>
    </row>
    <row r="53" spans="2:12" x14ac:dyDescent="0.25">
      <c r="B53" s="26">
        <v>42419</v>
      </c>
      <c r="C53" s="24">
        <v>5.7</v>
      </c>
      <c r="D53" s="24">
        <v>3.3</v>
      </c>
      <c r="E53" s="24">
        <v>23.5</v>
      </c>
      <c r="F53" s="24">
        <v>4.2</v>
      </c>
      <c r="H53" t="str">
        <f t="shared" si="0"/>
        <v/>
      </c>
      <c r="L53" t="str">
        <f t="shared" si="1"/>
        <v/>
      </c>
    </row>
    <row r="54" spans="2:12" x14ac:dyDescent="0.25">
      <c r="B54" s="26">
        <v>42420</v>
      </c>
      <c r="C54" s="24">
        <v>7.6</v>
      </c>
      <c r="D54" s="24">
        <v>1.5</v>
      </c>
      <c r="E54" s="24">
        <v>9.6</v>
      </c>
      <c r="F54" s="24">
        <v>2.9</v>
      </c>
      <c r="H54" t="str">
        <f t="shared" si="0"/>
        <v/>
      </c>
      <c r="L54" t="str">
        <f t="shared" si="1"/>
        <v/>
      </c>
    </row>
    <row r="55" spans="2:12" x14ac:dyDescent="0.25">
      <c r="B55" s="26">
        <v>42421</v>
      </c>
      <c r="C55" s="24">
        <v>12.5</v>
      </c>
      <c r="D55" s="24">
        <v>1</v>
      </c>
      <c r="E55" s="24">
        <v>-1</v>
      </c>
      <c r="F55" s="24">
        <v>7.9</v>
      </c>
      <c r="H55" t="str">
        <f t="shared" si="0"/>
        <v/>
      </c>
      <c r="L55" t="str">
        <f t="shared" si="1"/>
        <v/>
      </c>
    </row>
    <row r="56" spans="2:12" x14ac:dyDescent="0.25">
      <c r="B56" s="26">
        <v>42422</v>
      </c>
      <c r="C56" s="24">
        <v>13.8</v>
      </c>
      <c r="D56" s="24">
        <v>4.2</v>
      </c>
      <c r="E56" s="24">
        <v>-1</v>
      </c>
      <c r="F56" s="24">
        <v>11.4</v>
      </c>
      <c r="H56" t="str">
        <f t="shared" si="0"/>
        <v/>
      </c>
      <c r="L56" t="str">
        <f t="shared" si="1"/>
        <v/>
      </c>
    </row>
    <row r="57" spans="2:12" x14ac:dyDescent="0.25">
      <c r="B57" s="26">
        <v>42423</v>
      </c>
      <c r="C57" s="24">
        <v>13.7</v>
      </c>
      <c r="D57" s="24">
        <v>7.1</v>
      </c>
      <c r="E57" s="24">
        <v>0.2</v>
      </c>
      <c r="F57" s="24">
        <v>9.6999999999999993</v>
      </c>
      <c r="H57" t="str">
        <f t="shared" si="0"/>
        <v/>
      </c>
      <c r="L57" t="str">
        <f t="shared" si="1"/>
        <v/>
      </c>
    </row>
    <row r="58" spans="2:12" x14ac:dyDescent="0.25">
      <c r="B58" s="26">
        <v>42424</v>
      </c>
      <c r="C58" s="24">
        <v>9.8000000000000007</v>
      </c>
      <c r="D58" s="24">
        <v>0.5</v>
      </c>
      <c r="E58" s="24">
        <v>1.5</v>
      </c>
      <c r="F58" s="24">
        <v>3.7</v>
      </c>
      <c r="H58" t="str">
        <f t="shared" si="0"/>
        <v/>
      </c>
      <c r="L58" t="str">
        <f t="shared" si="1"/>
        <v/>
      </c>
    </row>
    <row r="59" spans="2:12" x14ac:dyDescent="0.25">
      <c r="B59" s="26">
        <v>42425</v>
      </c>
      <c r="C59" s="24">
        <v>8.6999999999999993</v>
      </c>
      <c r="D59" s="24">
        <v>-1.1000000000000001</v>
      </c>
      <c r="E59" s="24">
        <v>-1</v>
      </c>
      <c r="F59" s="24">
        <v>5.6</v>
      </c>
      <c r="H59" t="str">
        <f t="shared" si="0"/>
        <v/>
      </c>
      <c r="L59" t="str">
        <f t="shared" si="1"/>
        <v/>
      </c>
    </row>
    <row r="60" spans="2:12" x14ac:dyDescent="0.25">
      <c r="B60" s="26">
        <v>42426</v>
      </c>
      <c r="C60" s="24">
        <v>6.9</v>
      </c>
      <c r="D60" s="24">
        <v>0.5</v>
      </c>
      <c r="E60" s="24">
        <v>0.6</v>
      </c>
      <c r="F60" s="24">
        <v>2</v>
      </c>
      <c r="H60" t="str">
        <f t="shared" si="0"/>
        <v/>
      </c>
      <c r="L60" t="str">
        <f t="shared" si="1"/>
        <v/>
      </c>
    </row>
    <row r="61" spans="2:12" x14ac:dyDescent="0.25">
      <c r="B61" s="26">
        <v>42427</v>
      </c>
      <c r="C61" s="24">
        <v>5.2</v>
      </c>
      <c r="D61" s="24">
        <v>-3.2</v>
      </c>
      <c r="E61" s="24">
        <v>0.2</v>
      </c>
      <c r="F61" s="24">
        <v>2.2000000000000002</v>
      </c>
      <c r="H61" t="str">
        <f t="shared" si="0"/>
        <v/>
      </c>
      <c r="L61" t="str">
        <f t="shared" si="1"/>
        <v/>
      </c>
    </row>
    <row r="62" spans="2:12" x14ac:dyDescent="0.25">
      <c r="B62" s="26">
        <v>42428</v>
      </c>
      <c r="C62" s="24">
        <v>7.1</v>
      </c>
      <c r="D62" s="24">
        <v>1</v>
      </c>
      <c r="E62" s="24">
        <v>0.3</v>
      </c>
      <c r="F62" s="24">
        <v>4.8</v>
      </c>
      <c r="H62" t="str">
        <f t="shared" si="0"/>
        <v/>
      </c>
      <c r="L62" t="str">
        <f t="shared" si="1"/>
        <v/>
      </c>
    </row>
    <row r="63" spans="2:12" x14ac:dyDescent="0.25">
      <c r="B63" s="26">
        <v>42429</v>
      </c>
      <c r="C63" s="24">
        <v>8.6999999999999993</v>
      </c>
      <c r="D63" s="24">
        <v>4.4000000000000004</v>
      </c>
      <c r="E63" s="24">
        <v>9</v>
      </c>
      <c r="F63" s="24">
        <v>6.5</v>
      </c>
      <c r="H63" t="str">
        <f t="shared" si="0"/>
        <v/>
      </c>
      <c r="L63" t="str">
        <f t="shared" si="1"/>
        <v/>
      </c>
    </row>
    <row r="64" spans="2:12" x14ac:dyDescent="0.25">
      <c r="B64" s="26">
        <v>42430</v>
      </c>
      <c r="C64" s="24">
        <v>11.8</v>
      </c>
      <c r="D64" s="24">
        <v>3.4</v>
      </c>
      <c r="E64" s="24">
        <v>7.9</v>
      </c>
      <c r="F64" s="24">
        <v>5.9</v>
      </c>
      <c r="H64" t="str">
        <f t="shared" si="0"/>
        <v/>
      </c>
      <c r="L64" t="str">
        <f t="shared" si="1"/>
        <v/>
      </c>
    </row>
    <row r="65" spans="2:12" x14ac:dyDescent="0.25">
      <c r="B65" s="26">
        <v>42431</v>
      </c>
      <c r="C65" s="24">
        <v>13.5</v>
      </c>
      <c r="D65" s="24">
        <v>-1.8</v>
      </c>
      <c r="E65" s="24">
        <v>-1</v>
      </c>
      <c r="F65" s="24">
        <v>5</v>
      </c>
      <c r="H65" t="str">
        <f t="shared" si="0"/>
        <v/>
      </c>
      <c r="L65" t="str">
        <f t="shared" si="1"/>
        <v/>
      </c>
    </row>
    <row r="66" spans="2:12" x14ac:dyDescent="0.25">
      <c r="B66" s="26">
        <v>42432</v>
      </c>
      <c r="C66" s="24">
        <v>4.9000000000000004</v>
      </c>
      <c r="D66" s="24">
        <v>0.1</v>
      </c>
      <c r="E66" s="24">
        <v>10.9</v>
      </c>
      <c r="F66" s="24">
        <v>2.2000000000000002</v>
      </c>
      <c r="H66" t="str">
        <f t="shared" si="0"/>
        <v/>
      </c>
      <c r="L66" t="str">
        <f t="shared" si="1"/>
        <v/>
      </c>
    </row>
    <row r="67" spans="2:12" x14ac:dyDescent="0.25">
      <c r="B67" s="26">
        <v>42433</v>
      </c>
      <c r="C67" s="24">
        <v>9.4</v>
      </c>
      <c r="D67" s="24">
        <v>2</v>
      </c>
      <c r="E67" s="24">
        <v>19.100000000000001</v>
      </c>
      <c r="F67" s="24">
        <v>4.5999999999999996</v>
      </c>
      <c r="H67" t="str">
        <f t="shared" si="0"/>
        <v/>
      </c>
      <c r="L67" t="str">
        <f t="shared" si="1"/>
        <v/>
      </c>
    </row>
    <row r="68" spans="2:12" x14ac:dyDescent="0.25">
      <c r="B68" s="26">
        <v>42434</v>
      </c>
      <c r="C68" s="24">
        <v>12.7</v>
      </c>
      <c r="D68" s="24">
        <v>-0.6</v>
      </c>
      <c r="E68" s="24">
        <v>-1</v>
      </c>
      <c r="F68" s="24">
        <v>9.1</v>
      </c>
      <c r="H68" t="str">
        <f t="shared" ref="H68:H131" si="2">IF(C68-D68&lt;0, "MINT &gt; MAXT --&gt; NAPAKA!!!!","")</f>
        <v/>
      </c>
      <c r="L68" t="str">
        <f t="shared" si="1"/>
        <v/>
      </c>
    </row>
    <row r="69" spans="2:12" x14ac:dyDescent="0.25">
      <c r="B69" s="26">
        <v>42435</v>
      </c>
      <c r="C69" s="24">
        <v>11.4</v>
      </c>
      <c r="D69" s="24">
        <v>3</v>
      </c>
      <c r="E69" s="24">
        <v>4.8</v>
      </c>
      <c r="F69" s="24">
        <v>6.5</v>
      </c>
      <c r="H69" t="str">
        <f t="shared" si="2"/>
        <v/>
      </c>
      <c r="L69" t="str">
        <f t="shared" ref="L69:L132" si="3">IF(AND(F69&gt;D69,F69&lt;C69),"","NAPAKA. KER NE VELJA TMIN&lt;TPOV&lt;TMAX")</f>
        <v/>
      </c>
    </row>
    <row r="70" spans="2:12" x14ac:dyDescent="0.25">
      <c r="B70" s="26">
        <v>42436</v>
      </c>
      <c r="C70" s="24">
        <v>5.8</v>
      </c>
      <c r="D70" s="24">
        <v>0.5</v>
      </c>
      <c r="E70" s="24">
        <v>8.5</v>
      </c>
      <c r="F70" s="24">
        <v>2.4</v>
      </c>
      <c r="H70" t="str">
        <f t="shared" si="2"/>
        <v/>
      </c>
      <c r="L70" t="str">
        <f t="shared" si="3"/>
        <v/>
      </c>
    </row>
    <row r="71" spans="2:12" x14ac:dyDescent="0.25">
      <c r="B71" s="26">
        <v>42437</v>
      </c>
      <c r="C71" s="24">
        <v>7.7</v>
      </c>
      <c r="D71" s="24">
        <v>1.9</v>
      </c>
      <c r="E71" s="24">
        <v>4.8</v>
      </c>
      <c r="F71" s="24">
        <v>4.9000000000000004</v>
      </c>
      <c r="H71" t="str">
        <f t="shared" si="2"/>
        <v/>
      </c>
      <c r="L71" t="str">
        <f t="shared" si="3"/>
        <v/>
      </c>
    </row>
    <row r="72" spans="2:12" x14ac:dyDescent="0.25">
      <c r="B72" s="26">
        <v>42438</v>
      </c>
      <c r="C72" s="24">
        <v>6.8</v>
      </c>
      <c r="D72" s="24">
        <v>3.1</v>
      </c>
      <c r="E72" s="24">
        <v>-1</v>
      </c>
      <c r="F72" s="24">
        <v>4.5</v>
      </c>
      <c r="H72" t="str">
        <f t="shared" si="2"/>
        <v/>
      </c>
      <c r="L72" t="str">
        <f t="shared" si="3"/>
        <v/>
      </c>
    </row>
    <row r="73" spans="2:12" x14ac:dyDescent="0.25">
      <c r="B73" s="26">
        <v>42439</v>
      </c>
      <c r="C73" s="24">
        <v>14.1</v>
      </c>
      <c r="D73" s="24">
        <v>2.9</v>
      </c>
      <c r="E73" s="24">
        <v>-1</v>
      </c>
      <c r="F73" s="24">
        <v>6.2</v>
      </c>
      <c r="H73" t="str">
        <f t="shared" si="2"/>
        <v/>
      </c>
      <c r="L73" t="str">
        <f t="shared" si="3"/>
        <v/>
      </c>
    </row>
    <row r="74" spans="2:12" x14ac:dyDescent="0.25">
      <c r="B74" s="26">
        <v>42440</v>
      </c>
      <c r="C74" s="24">
        <v>9.4</v>
      </c>
      <c r="D74" s="24">
        <v>3.2</v>
      </c>
      <c r="E74" s="24">
        <v>0.3</v>
      </c>
      <c r="F74" s="24">
        <v>7</v>
      </c>
      <c r="H74" t="str">
        <f t="shared" si="2"/>
        <v/>
      </c>
      <c r="L74" t="str">
        <f t="shared" si="3"/>
        <v/>
      </c>
    </row>
    <row r="75" spans="2:12" x14ac:dyDescent="0.25">
      <c r="B75" s="26">
        <v>42441</v>
      </c>
      <c r="C75" s="24">
        <v>7.3</v>
      </c>
      <c r="D75" s="24">
        <v>4.9000000000000004</v>
      </c>
      <c r="E75" s="24">
        <v>1</v>
      </c>
      <c r="F75" s="24">
        <v>6.8</v>
      </c>
      <c r="H75" t="str">
        <f t="shared" si="2"/>
        <v/>
      </c>
      <c r="L75" t="str">
        <f t="shared" si="3"/>
        <v/>
      </c>
    </row>
    <row r="76" spans="2:12" x14ac:dyDescent="0.25">
      <c r="B76" s="26">
        <v>42442</v>
      </c>
      <c r="C76" s="24">
        <v>7.4</v>
      </c>
      <c r="D76" s="24">
        <v>4.4000000000000004</v>
      </c>
      <c r="E76" s="24">
        <v>-1</v>
      </c>
      <c r="F76" s="24">
        <v>5.4</v>
      </c>
      <c r="H76" t="str">
        <f t="shared" si="2"/>
        <v/>
      </c>
      <c r="L76" t="str">
        <f t="shared" si="3"/>
        <v/>
      </c>
    </row>
    <row r="77" spans="2:12" x14ac:dyDescent="0.25">
      <c r="B77" s="26">
        <v>42443</v>
      </c>
      <c r="C77" s="24">
        <v>11.2</v>
      </c>
      <c r="D77" s="24">
        <v>0.6</v>
      </c>
      <c r="E77" s="24">
        <v>0.1</v>
      </c>
      <c r="F77" s="24">
        <v>4.3</v>
      </c>
      <c r="H77" t="str">
        <f t="shared" si="2"/>
        <v/>
      </c>
      <c r="L77" t="str">
        <f t="shared" si="3"/>
        <v/>
      </c>
    </row>
    <row r="78" spans="2:12" x14ac:dyDescent="0.25">
      <c r="B78" s="26">
        <v>42444</v>
      </c>
      <c r="C78" s="24">
        <v>5.2</v>
      </c>
      <c r="D78" s="24">
        <v>-3.5</v>
      </c>
      <c r="E78" s="24">
        <v>-1</v>
      </c>
      <c r="F78" s="24">
        <v>1.3</v>
      </c>
      <c r="H78" t="str">
        <f t="shared" si="2"/>
        <v/>
      </c>
      <c r="L78" t="str">
        <f t="shared" si="3"/>
        <v/>
      </c>
    </row>
    <row r="79" spans="2:12" x14ac:dyDescent="0.25">
      <c r="B79" s="26">
        <v>42445</v>
      </c>
      <c r="C79" s="24">
        <v>4.7</v>
      </c>
      <c r="D79" s="24">
        <v>-1.1000000000000001</v>
      </c>
      <c r="E79" s="24">
        <v>1.2</v>
      </c>
      <c r="F79" s="24">
        <v>2.9</v>
      </c>
      <c r="H79" t="str">
        <f t="shared" si="2"/>
        <v/>
      </c>
      <c r="L79" t="str">
        <f t="shared" si="3"/>
        <v/>
      </c>
    </row>
    <row r="80" spans="2:12" x14ac:dyDescent="0.25">
      <c r="B80" s="26">
        <v>42446</v>
      </c>
      <c r="C80" s="24">
        <v>12.5</v>
      </c>
      <c r="D80" s="24">
        <v>-1.5</v>
      </c>
      <c r="E80" s="24">
        <v>-1</v>
      </c>
      <c r="F80" s="24">
        <v>3.3</v>
      </c>
      <c r="H80" t="str">
        <f t="shared" si="2"/>
        <v/>
      </c>
      <c r="L80" t="str">
        <f t="shared" si="3"/>
        <v/>
      </c>
    </row>
    <row r="81" spans="2:12" x14ac:dyDescent="0.25">
      <c r="B81" s="26">
        <v>42447</v>
      </c>
      <c r="C81" s="24">
        <v>17.8</v>
      </c>
      <c r="D81" s="24">
        <v>-3.3</v>
      </c>
      <c r="E81" s="24">
        <v>-1</v>
      </c>
      <c r="F81" s="24">
        <v>5.4</v>
      </c>
      <c r="H81" t="str">
        <f t="shared" si="2"/>
        <v/>
      </c>
      <c r="L81" t="str">
        <f t="shared" si="3"/>
        <v/>
      </c>
    </row>
    <row r="82" spans="2:12" x14ac:dyDescent="0.25">
      <c r="B82" s="26">
        <v>42448</v>
      </c>
      <c r="C82" s="24">
        <v>17.100000000000001</v>
      </c>
      <c r="D82" s="24">
        <v>-2.2999999999999998</v>
      </c>
      <c r="E82" s="24">
        <v>-1</v>
      </c>
      <c r="F82" s="24">
        <v>8.6</v>
      </c>
      <c r="H82" t="str">
        <f t="shared" si="2"/>
        <v/>
      </c>
      <c r="L82" t="str">
        <f t="shared" si="3"/>
        <v/>
      </c>
    </row>
    <row r="83" spans="2:12" x14ac:dyDescent="0.25">
      <c r="B83" s="26">
        <v>42449</v>
      </c>
      <c r="C83" s="24">
        <v>17.8</v>
      </c>
      <c r="D83" s="24">
        <v>-1.4</v>
      </c>
      <c r="E83" s="24">
        <v>-1</v>
      </c>
      <c r="F83" s="24">
        <v>10</v>
      </c>
      <c r="H83" t="str">
        <f t="shared" si="2"/>
        <v/>
      </c>
      <c r="L83" t="str">
        <f t="shared" si="3"/>
        <v/>
      </c>
    </row>
    <row r="84" spans="2:12" x14ac:dyDescent="0.25">
      <c r="B84" s="26">
        <v>42450</v>
      </c>
      <c r="C84" s="24">
        <v>12.2</v>
      </c>
      <c r="D84" s="24">
        <v>4.5999999999999996</v>
      </c>
      <c r="E84" s="24">
        <v>-1</v>
      </c>
      <c r="F84" s="24">
        <v>8</v>
      </c>
      <c r="H84" t="str">
        <f t="shared" si="2"/>
        <v/>
      </c>
      <c r="L84" t="str">
        <f t="shared" si="3"/>
        <v/>
      </c>
    </row>
    <row r="85" spans="2:12" x14ac:dyDescent="0.25">
      <c r="B85" s="26">
        <v>42451</v>
      </c>
      <c r="C85" s="24">
        <v>13.6</v>
      </c>
      <c r="D85" s="24">
        <v>3.9</v>
      </c>
      <c r="E85" s="24">
        <v>0.1</v>
      </c>
      <c r="F85" s="24">
        <v>6.9</v>
      </c>
      <c r="H85" t="str">
        <f t="shared" si="2"/>
        <v/>
      </c>
      <c r="L85" t="str">
        <f t="shared" si="3"/>
        <v/>
      </c>
    </row>
    <row r="86" spans="2:12" x14ac:dyDescent="0.25">
      <c r="B86" s="26">
        <v>42452</v>
      </c>
      <c r="C86" s="24">
        <v>9.1999999999999993</v>
      </c>
      <c r="D86" s="24">
        <v>0.1</v>
      </c>
      <c r="E86" s="24">
        <v>-1</v>
      </c>
      <c r="F86" s="24">
        <v>7.1</v>
      </c>
      <c r="H86" t="str">
        <f t="shared" si="2"/>
        <v/>
      </c>
      <c r="L86" t="str">
        <f t="shared" si="3"/>
        <v/>
      </c>
    </row>
    <row r="87" spans="2:12" x14ac:dyDescent="0.25">
      <c r="B87" s="26">
        <v>42453</v>
      </c>
      <c r="C87" s="24">
        <v>12.7</v>
      </c>
      <c r="D87" s="24">
        <v>-0.5</v>
      </c>
      <c r="E87" s="24">
        <v>0.4</v>
      </c>
      <c r="F87" s="24">
        <v>3.8</v>
      </c>
      <c r="H87" t="str">
        <f t="shared" si="2"/>
        <v/>
      </c>
      <c r="L87" t="str">
        <f t="shared" si="3"/>
        <v/>
      </c>
    </row>
    <row r="88" spans="2:12" x14ac:dyDescent="0.25">
      <c r="B88" s="26">
        <v>42454</v>
      </c>
      <c r="C88" s="24">
        <v>14.1</v>
      </c>
      <c r="D88" s="24">
        <v>-4.0999999999999996</v>
      </c>
      <c r="E88" s="24">
        <v>-1</v>
      </c>
      <c r="F88" s="24">
        <v>6.6</v>
      </c>
      <c r="H88" t="str">
        <f t="shared" si="2"/>
        <v/>
      </c>
      <c r="L88" t="str">
        <f t="shared" si="3"/>
        <v/>
      </c>
    </row>
    <row r="89" spans="2:12" x14ac:dyDescent="0.25">
      <c r="B89" s="26">
        <v>42455</v>
      </c>
      <c r="C89" s="24">
        <v>12.3</v>
      </c>
      <c r="D89" s="24">
        <v>3.6</v>
      </c>
      <c r="E89" s="24">
        <v>0.1</v>
      </c>
      <c r="F89" s="24">
        <v>6.2</v>
      </c>
      <c r="H89" t="str">
        <f t="shared" si="2"/>
        <v/>
      </c>
      <c r="L89" t="str">
        <f t="shared" si="3"/>
        <v/>
      </c>
    </row>
    <row r="90" spans="2:12" x14ac:dyDescent="0.25">
      <c r="B90" s="26">
        <v>42456</v>
      </c>
      <c r="C90" s="24">
        <v>15.3</v>
      </c>
      <c r="D90" s="24">
        <v>-1.9</v>
      </c>
      <c r="E90" s="24">
        <v>0.4</v>
      </c>
      <c r="F90" s="24">
        <v>7.2</v>
      </c>
      <c r="H90" t="str">
        <f t="shared" si="2"/>
        <v/>
      </c>
      <c r="L90" t="str">
        <f t="shared" si="3"/>
        <v/>
      </c>
    </row>
    <row r="91" spans="2:12" x14ac:dyDescent="0.25">
      <c r="B91" s="26">
        <v>42457</v>
      </c>
      <c r="C91" s="24">
        <v>13.7</v>
      </c>
      <c r="D91" s="24">
        <v>0.9</v>
      </c>
      <c r="E91" s="24">
        <v>-1</v>
      </c>
      <c r="F91" s="24">
        <v>9.1999999999999993</v>
      </c>
      <c r="H91" t="str">
        <f t="shared" si="2"/>
        <v/>
      </c>
      <c r="L91" t="str">
        <f t="shared" si="3"/>
        <v/>
      </c>
    </row>
    <row r="92" spans="2:12" x14ac:dyDescent="0.25">
      <c r="B92" s="26">
        <v>42458</v>
      </c>
      <c r="C92" s="24">
        <v>17.100000000000001</v>
      </c>
      <c r="D92" s="24">
        <v>5.0999999999999996</v>
      </c>
      <c r="E92" s="24">
        <v>-1</v>
      </c>
      <c r="F92" s="24">
        <v>11.2</v>
      </c>
      <c r="H92" t="str">
        <f t="shared" si="2"/>
        <v/>
      </c>
      <c r="L92" t="str">
        <f t="shared" si="3"/>
        <v/>
      </c>
    </row>
    <row r="93" spans="2:12" x14ac:dyDescent="0.25">
      <c r="B93" s="26">
        <v>42459</v>
      </c>
      <c r="C93" s="24">
        <v>17.5</v>
      </c>
      <c r="D93" s="24">
        <v>5.9</v>
      </c>
      <c r="E93" s="24">
        <v>-1</v>
      </c>
      <c r="F93" s="24">
        <v>13</v>
      </c>
      <c r="H93" t="str">
        <f t="shared" si="2"/>
        <v/>
      </c>
      <c r="L93" t="str">
        <f t="shared" si="3"/>
        <v/>
      </c>
    </row>
    <row r="94" spans="2:12" x14ac:dyDescent="0.25">
      <c r="B94" s="26">
        <v>42460</v>
      </c>
      <c r="C94" s="24">
        <v>20.6</v>
      </c>
      <c r="D94" s="24">
        <v>10.1</v>
      </c>
      <c r="E94" s="24">
        <v>-1</v>
      </c>
      <c r="F94" s="24">
        <v>15.7</v>
      </c>
      <c r="H94" t="str">
        <f t="shared" si="2"/>
        <v/>
      </c>
      <c r="L94" t="str">
        <f t="shared" si="3"/>
        <v/>
      </c>
    </row>
    <row r="95" spans="2:12" x14ac:dyDescent="0.25">
      <c r="B95" s="26">
        <v>42461</v>
      </c>
      <c r="C95" s="24">
        <v>20.399999999999999</v>
      </c>
      <c r="D95" s="24">
        <v>11.5</v>
      </c>
      <c r="E95" s="24">
        <v>-1</v>
      </c>
      <c r="F95" s="24">
        <v>14.6</v>
      </c>
      <c r="H95" t="str">
        <f t="shared" si="2"/>
        <v/>
      </c>
      <c r="L95" t="str">
        <f t="shared" si="3"/>
        <v/>
      </c>
    </row>
    <row r="96" spans="2:12" x14ac:dyDescent="0.25">
      <c r="B96" s="26">
        <v>42462</v>
      </c>
      <c r="C96" s="24">
        <v>16.100000000000001</v>
      </c>
      <c r="D96" s="24">
        <v>6.6</v>
      </c>
      <c r="E96" s="24">
        <v>-1</v>
      </c>
      <c r="F96" s="24">
        <v>9.4</v>
      </c>
      <c r="H96" t="str">
        <f t="shared" si="2"/>
        <v/>
      </c>
      <c r="L96" t="str">
        <f t="shared" si="3"/>
        <v/>
      </c>
    </row>
    <row r="97" spans="2:12" x14ac:dyDescent="0.25">
      <c r="B97" s="26">
        <v>42463</v>
      </c>
      <c r="C97" s="24">
        <v>23</v>
      </c>
      <c r="D97" s="24">
        <v>0.5</v>
      </c>
      <c r="E97" s="24">
        <v>-1</v>
      </c>
      <c r="F97" s="24">
        <v>11.8</v>
      </c>
      <c r="H97" t="str">
        <f t="shared" si="2"/>
        <v/>
      </c>
      <c r="L97" t="str">
        <f t="shared" si="3"/>
        <v/>
      </c>
    </row>
    <row r="98" spans="2:12" x14ac:dyDescent="0.25">
      <c r="B98" s="26">
        <v>42464</v>
      </c>
      <c r="C98" s="24">
        <v>21.5</v>
      </c>
      <c r="D98" s="24">
        <v>5.8</v>
      </c>
      <c r="E98" s="24">
        <v>-1</v>
      </c>
      <c r="F98" s="24">
        <v>16</v>
      </c>
      <c r="H98" t="str">
        <f t="shared" si="2"/>
        <v/>
      </c>
      <c r="L98" t="str">
        <f t="shared" si="3"/>
        <v/>
      </c>
    </row>
    <row r="99" spans="2:12" x14ac:dyDescent="0.25">
      <c r="B99" s="26">
        <v>42465</v>
      </c>
      <c r="C99" s="24">
        <v>23.6</v>
      </c>
      <c r="D99" s="24">
        <v>11</v>
      </c>
      <c r="E99" s="24">
        <v>-1</v>
      </c>
      <c r="F99" s="24">
        <v>17.100000000000001</v>
      </c>
      <c r="H99" t="str">
        <f t="shared" si="2"/>
        <v/>
      </c>
      <c r="L99" t="str">
        <f t="shared" si="3"/>
        <v/>
      </c>
    </row>
    <row r="100" spans="2:12" x14ac:dyDescent="0.25">
      <c r="B100" s="26">
        <v>42466</v>
      </c>
      <c r="C100" s="24">
        <v>25.1</v>
      </c>
      <c r="D100" s="24">
        <v>9.1</v>
      </c>
      <c r="E100" s="24">
        <v>-1</v>
      </c>
      <c r="F100" s="24">
        <v>18.100000000000001</v>
      </c>
      <c r="H100" t="str">
        <f t="shared" si="2"/>
        <v/>
      </c>
      <c r="L100" t="str">
        <f t="shared" si="3"/>
        <v/>
      </c>
    </row>
    <row r="101" spans="2:12" x14ac:dyDescent="0.25">
      <c r="B101" s="26">
        <v>42467</v>
      </c>
      <c r="C101" s="24">
        <v>22.6</v>
      </c>
      <c r="D101" s="24">
        <v>5.5</v>
      </c>
      <c r="E101" s="24">
        <v>-1</v>
      </c>
      <c r="F101" s="24">
        <v>13.3</v>
      </c>
      <c r="H101" t="str">
        <f t="shared" si="2"/>
        <v/>
      </c>
      <c r="L101" t="str">
        <f t="shared" si="3"/>
        <v/>
      </c>
    </row>
    <row r="102" spans="2:12" x14ac:dyDescent="0.25">
      <c r="B102" s="26">
        <v>42468</v>
      </c>
      <c r="C102" s="24">
        <v>13.6</v>
      </c>
      <c r="D102" s="24">
        <v>8</v>
      </c>
      <c r="E102" s="24">
        <v>-1</v>
      </c>
      <c r="F102" s="24">
        <v>10.199999999999999</v>
      </c>
      <c r="H102" t="str">
        <f t="shared" si="2"/>
        <v/>
      </c>
      <c r="L102" t="str">
        <f t="shared" si="3"/>
        <v/>
      </c>
    </row>
    <row r="103" spans="2:12" x14ac:dyDescent="0.25">
      <c r="B103" s="26">
        <v>42469</v>
      </c>
      <c r="C103" s="24">
        <v>13.7</v>
      </c>
      <c r="D103" s="24">
        <v>9</v>
      </c>
      <c r="E103" s="24">
        <v>7.3</v>
      </c>
      <c r="F103" s="24">
        <v>10.9</v>
      </c>
      <c r="H103" t="str">
        <f t="shared" si="2"/>
        <v/>
      </c>
      <c r="L103" t="str">
        <f t="shared" si="3"/>
        <v/>
      </c>
    </row>
    <row r="104" spans="2:12" x14ac:dyDescent="0.25">
      <c r="B104" s="26">
        <v>42470</v>
      </c>
      <c r="C104" s="24">
        <v>16.600000000000001</v>
      </c>
      <c r="D104" s="24">
        <v>7.9</v>
      </c>
      <c r="E104" s="24">
        <v>1.9</v>
      </c>
      <c r="F104" s="24">
        <v>12.5</v>
      </c>
      <c r="H104" t="str">
        <f t="shared" si="2"/>
        <v/>
      </c>
      <c r="L104" t="str">
        <f t="shared" si="3"/>
        <v/>
      </c>
    </row>
    <row r="105" spans="2:12" x14ac:dyDescent="0.25">
      <c r="B105" s="26">
        <v>42471</v>
      </c>
      <c r="C105" s="24">
        <v>20.9</v>
      </c>
      <c r="D105" s="24">
        <v>6.4</v>
      </c>
      <c r="E105" s="24">
        <v>-1</v>
      </c>
      <c r="F105" s="24">
        <v>13.7</v>
      </c>
      <c r="H105" t="str">
        <f t="shared" si="2"/>
        <v/>
      </c>
      <c r="L105" t="str">
        <f t="shared" si="3"/>
        <v/>
      </c>
    </row>
    <row r="106" spans="2:12" x14ac:dyDescent="0.25">
      <c r="B106" s="26">
        <v>42472</v>
      </c>
      <c r="C106" s="24">
        <v>21.8</v>
      </c>
      <c r="D106" s="24">
        <v>4.5999999999999996</v>
      </c>
      <c r="E106" s="24">
        <v>-1</v>
      </c>
      <c r="F106" s="24">
        <v>13.6</v>
      </c>
      <c r="H106" t="str">
        <f t="shared" si="2"/>
        <v/>
      </c>
      <c r="L106" t="str">
        <f t="shared" si="3"/>
        <v/>
      </c>
    </row>
    <row r="107" spans="2:12" x14ac:dyDescent="0.25">
      <c r="B107" s="26">
        <v>42473</v>
      </c>
      <c r="C107" s="24">
        <v>22.8</v>
      </c>
      <c r="D107" s="24">
        <v>7.3</v>
      </c>
      <c r="E107" s="24">
        <v>-1</v>
      </c>
      <c r="F107" s="24">
        <v>16.100000000000001</v>
      </c>
      <c r="H107" t="str">
        <f t="shared" si="2"/>
        <v/>
      </c>
      <c r="L107" t="str">
        <f t="shared" si="3"/>
        <v/>
      </c>
    </row>
    <row r="108" spans="2:12" x14ac:dyDescent="0.25">
      <c r="B108" s="26">
        <v>42474</v>
      </c>
      <c r="C108" s="24">
        <v>16</v>
      </c>
      <c r="D108" s="24">
        <v>6.9</v>
      </c>
      <c r="E108" s="24">
        <v>0.4</v>
      </c>
      <c r="F108" s="24">
        <v>10.1</v>
      </c>
      <c r="H108" t="str">
        <f t="shared" si="2"/>
        <v/>
      </c>
      <c r="L108" t="str">
        <f t="shared" si="3"/>
        <v/>
      </c>
    </row>
    <row r="109" spans="2:12" x14ac:dyDescent="0.25">
      <c r="B109" s="26">
        <v>42475</v>
      </c>
      <c r="C109" s="24">
        <v>20.8</v>
      </c>
      <c r="D109" s="24">
        <v>3.5</v>
      </c>
      <c r="E109" s="24">
        <v>14.2</v>
      </c>
      <c r="F109" s="24">
        <v>14</v>
      </c>
      <c r="H109" t="str">
        <f t="shared" si="2"/>
        <v/>
      </c>
      <c r="L109" t="str">
        <f t="shared" si="3"/>
        <v/>
      </c>
    </row>
    <row r="110" spans="2:12" x14ac:dyDescent="0.25">
      <c r="B110" s="26">
        <v>42476</v>
      </c>
      <c r="C110" s="24">
        <v>21.1</v>
      </c>
      <c r="D110" s="24">
        <v>10.7</v>
      </c>
      <c r="E110" s="24">
        <v>-1</v>
      </c>
      <c r="F110" s="24">
        <v>16.600000000000001</v>
      </c>
      <c r="H110" t="str">
        <f t="shared" si="2"/>
        <v/>
      </c>
      <c r="L110" t="str">
        <f t="shared" si="3"/>
        <v/>
      </c>
    </row>
    <row r="111" spans="2:12" x14ac:dyDescent="0.25">
      <c r="B111" s="26">
        <v>42477</v>
      </c>
      <c r="C111" s="24">
        <v>22</v>
      </c>
      <c r="D111" s="24">
        <v>10.4</v>
      </c>
      <c r="E111" s="24">
        <v>-1</v>
      </c>
      <c r="F111" s="24">
        <v>15.7</v>
      </c>
      <c r="H111" t="str">
        <f t="shared" si="2"/>
        <v/>
      </c>
      <c r="L111" t="str">
        <f t="shared" si="3"/>
        <v/>
      </c>
    </row>
    <row r="112" spans="2:12" x14ac:dyDescent="0.25">
      <c r="B112" s="26">
        <v>42478</v>
      </c>
      <c r="C112" s="24">
        <v>16.899999999999999</v>
      </c>
      <c r="D112" s="24">
        <v>6.4</v>
      </c>
      <c r="E112" s="24">
        <v>-1</v>
      </c>
      <c r="F112" s="24">
        <v>12.8</v>
      </c>
      <c r="H112" t="str">
        <f t="shared" si="2"/>
        <v/>
      </c>
      <c r="L112" t="str">
        <f t="shared" si="3"/>
        <v/>
      </c>
    </row>
    <row r="113" spans="2:12" x14ac:dyDescent="0.25">
      <c r="B113" s="26">
        <v>42479</v>
      </c>
      <c r="C113" s="24">
        <v>15.9</v>
      </c>
      <c r="D113" s="24">
        <v>5.2</v>
      </c>
      <c r="E113" s="24">
        <v>1.2</v>
      </c>
      <c r="F113" s="24">
        <v>8.9</v>
      </c>
      <c r="H113" t="str">
        <f t="shared" si="2"/>
        <v/>
      </c>
      <c r="L113" t="str">
        <f t="shared" si="3"/>
        <v/>
      </c>
    </row>
    <row r="114" spans="2:12" x14ac:dyDescent="0.25">
      <c r="B114" s="26">
        <v>42480</v>
      </c>
      <c r="C114" s="24">
        <v>16.899999999999999</v>
      </c>
      <c r="D114" s="24">
        <v>-0.4</v>
      </c>
      <c r="E114" s="24">
        <v>-1</v>
      </c>
      <c r="F114" s="24">
        <v>8.1</v>
      </c>
      <c r="H114" t="str">
        <f t="shared" si="2"/>
        <v/>
      </c>
      <c r="L114" t="str">
        <f t="shared" si="3"/>
        <v/>
      </c>
    </row>
    <row r="115" spans="2:12" x14ac:dyDescent="0.25">
      <c r="B115" s="26">
        <v>42481</v>
      </c>
      <c r="C115" s="24">
        <v>21.7</v>
      </c>
      <c r="D115" s="24">
        <v>-0.1</v>
      </c>
      <c r="E115" s="24">
        <v>-1</v>
      </c>
      <c r="F115" s="24">
        <v>11.3</v>
      </c>
      <c r="H115" t="str">
        <f t="shared" si="2"/>
        <v/>
      </c>
      <c r="L115" t="str">
        <f t="shared" si="3"/>
        <v/>
      </c>
    </row>
    <row r="116" spans="2:12" x14ac:dyDescent="0.25">
      <c r="B116" s="26">
        <v>42482</v>
      </c>
      <c r="C116" s="24">
        <v>22.7</v>
      </c>
      <c r="D116" s="24">
        <v>2.7</v>
      </c>
      <c r="E116" s="24">
        <v>-1</v>
      </c>
      <c r="F116" s="24">
        <v>13.1</v>
      </c>
      <c r="H116" t="str">
        <f t="shared" si="2"/>
        <v/>
      </c>
      <c r="L116" t="str">
        <f t="shared" si="3"/>
        <v/>
      </c>
    </row>
    <row r="117" spans="2:12" x14ac:dyDescent="0.25">
      <c r="B117" s="26">
        <v>42483</v>
      </c>
      <c r="C117" s="24">
        <v>18.7</v>
      </c>
      <c r="D117" s="24">
        <v>3.7</v>
      </c>
      <c r="E117" s="24">
        <v>-1</v>
      </c>
      <c r="F117" s="24">
        <v>11.1</v>
      </c>
      <c r="H117" t="str">
        <f t="shared" si="2"/>
        <v/>
      </c>
      <c r="L117" t="str">
        <f t="shared" si="3"/>
        <v/>
      </c>
    </row>
    <row r="118" spans="2:12" x14ac:dyDescent="0.25">
      <c r="B118" s="26">
        <v>42484</v>
      </c>
      <c r="C118" s="24">
        <v>10.3</v>
      </c>
      <c r="D118" s="24">
        <v>5.2</v>
      </c>
      <c r="E118" s="24">
        <v>12.4</v>
      </c>
      <c r="F118" s="24">
        <v>7.1</v>
      </c>
      <c r="H118" t="str">
        <f t="shared" si="2"/>
        <v/>
      </c>
      <c r="L118" t="str">
        <f t="shared" si="3"/>
        <v/>
      </c>
    </row>
    <row r="119" spans="2:12" x14ac:dyDescent="0.25">
      <c r="B119" s="26">
        <v>42485</v>
      </c>
      <c r="C119" s="24">
        <v>12.2</v>
      </c>
      <c r="D119" s="24">
        <v>1</v>
      </c>
      <c r="E119" s="24">
        <v>0.1</v>
      </c>
      <c r="F119" s="24">
        <v>4.4000000000000004</v>
      </c>
      <c r="H119" t="str">
        <f t="shared" si="2"/>
        <v/>
      </c>
      <c r="L119" t="str">
        <f t="shared" si="3"/>
        <v/>
      </c>
    </row>
    <row r="120" spans="2:12" x14ac:dyDescent="0.25">
      <c r="B120" s="26">
        <v>42486</v>
      </c>
      <c r="C120" s="24">
        <v>14.9</v>
      </c>
      <c r="D120" s="24">
        <v>-3.1</v>
      </c>
      <c r="E120" s="24">
        <v>-1</v>
      </c>
      <c r="F120" s="24">
        <v>7.5</v>
      </c>
      <c r="H120" t="str">
        <f t="shared" si="2"/>
        <v/>
      </c>
      <c r="L120" t="str">
        <f t="shared" si="3"/>
        <v/>
      </c>
    </row>
    <row r="121" spans="2:12" x14ac:dyDescent="0.25">
      <c r="B121" s="26">
        <v>42487</v>
      </c>
      <c r="C121" s="24">
        <v>12.5</v>
      </c>
      <c r="D121" s="24">
        <v>-0.1</v>
      </c>
      <c r="E121" s="24">
        <v>-1</v>
      </c>
      <c r="F121" s="24">
        <v>3.1</v>
      </c>
      <c r="H121" t="str">
        <f t="shared" si="2"/>
        <v/>
      </c>
      <c r="L121" t="str">
        <f t="shared" si="3"/>
        <v/>
      </c>
    </row>
    <row r="122" spans="2:12" x14ac:dyDescent="0.25">
      <c r="B122" s="26">
        <v>42488</v>
      </c>
      <c r="C122" s="24">
        <v>5.0999999999999996</v>
      </c>
      <c r="D122" s="24">
        <v>0</v>
      </c>
      <c r="E122" s="24">
        <v>30.8</v>
      </c>
      <c r="F122" s="24">
        <v>2.6</v>
      </c>
      <c r="H122" t="str">
        <f t="shared" si="2"/>
        <v/>
      </c>
      <c r="L122" t="str">
        <f t="shared" si="3"/>
        <v/>
      </c>
    </row>
    <row r="123" spans="2:12" x14ac:dyDescent="0.25">
      <c r="B123" s="26">
        <v>42489</v>
      </c>
      <c r="C123" s="24">
        <v>16.100000000000001</v>
      </c>
      <c r="D123" s="24">
        <v>0.6</v>
      </c>
      <c r="E123" s="24">
        <v>-1</v>
      </c>
      <c r="F123" s="24">
        <v>6.8</v>
      </c>
      <c r="H123" t="str">
        <f t="shared" si="2"/>
        <v/>
      </c>
      <c r="L123" t="str">
        <f t="shared" si="3"/>
        <v/>
      </c>
    </row>
    <row r="124" spans="2:12" x14ac:dyDescent="0.25">
      <c r="B124" s="26">
        <v>42490</v>
      </c>
      <c r="C124" s="24">
        <v>18.5</v>
      </c>
      <c r="D124" s="24">
        <v>-0.8</v>
      </c>
      <c r="E124" s="24">
        <v>-1</v>
      </c>
      <c r="F124" s="24">
        <v>10.199999999999999</v>
      </c>
      <c r="H124" t="str">
        <f t="shared" si="2"/>
        <v/>
      </c>
      <c r="L124" t="str">
        <f t="shared" si="3"/>
        <v/>
      </c>
    </row>
    <row r="125" spans="2:12" x14ac:dyDescent="0.25">
      <c r="B125" s="26">
        <v>42491</v>
      </c>
      <c r="C125" s="24">
        <v>11.4</v>
      </c>
      <c r="D125" s="24">
        <v>6</v>
      </c>
      <c r="E125" s="24">
        <v>-1</v>
      </c>
      <c r="F125" s="24">
        <v>9.8000000000000007</v>
      </c>
      <c r="H125" t="str">
        <f t="shared" si="2"/>
        <v/>
      </c>
      <c r="L125" t="str">
        <f t="shared" si="3"/>
        <v/>
      </c>
    </row>
    <row r="126" spans="2:12" x14ac:dyDescent="0.25">
      <c r="B126" s="26">
        <v>42492</v>
      </c>
      <c r="C126" s="24">
        <v>13.8</v>
      </c>
      <c r="D126" s="24">
        <v>9</v>
      </c>
      <c r="E126" s="24">
        <v>25.5</v>
      </c>
      <c r="F126" s="24">
        <v>11.3</v>
      </c>
      <c r="H126" t="str">
        <f t="shared" si="2"/>
        <v/>
      </c>
      <c r="L126" t="str">
        <f t="shared" si="3"/>
        <v/>
      </c>
    </row>
    <row r="127" spans="2:12" x14ac:dyDescent="0.25">
      <c r="B127" s="26">
        <v>42493</v>
      </c>
      <c r="C127" s="24">
        <v>18.899999999999999</v>
      </c>
      <c r="D127" s="24">
        <v>8.8000000000000007</v>
      </c>
      <c r="E127" s="24">
        <v>3.5</v>
      </c>
      <c r="F127" s="24">
        <v>12.5</v>
      </c>
      <c r="H127" t="str">
        <f t="shared" si="2"/>
        <v/>
      </c>
      <c r="L127" t="str">
        <f t="shared" si="3"/>
        <v/>
      </c>
    </row>
    <row r="128" spans="2:12" x14ac:dyDescent="0.25">
      <c r="B128" s="26">
        <v>42494</v>
      </c>
      <c r="C128" s="24">
        <v>15.8</v>
      </c>
      <c r="D128" s="24">
        <v>8.5</v>
      </c>
      <c r="E128" s="24">
        <v>-1</v>
      </c>
      <c r="F128" s="24">
        <v>11.5</v>
      </c>
      <c r="H128" t="str">
        <f t="shared" si="2"/>
        <v/>
      </c>
      <c r="L128" t="str">
        <f t="shared" si="3"/>
        <v/>
      </c>
    </row>
    <row r="129" spans="2:12" x14ac:dyDescent="0.25">
      <c r="B129" s="26">
        <v>42495</v>
      </c>
      <c r="C129" s="24">
        <v>20.100000000000001</v>
      </c>
      <c r="D129" s="24">
        <v>8</v>
      </c>
      <c r="E129" s="24">
        <v>2.8</v>
      </c>
      <c r="F129" s="24">
        <v>12.1</v>
      </c>
      <c r="H129" t="str">
        <f t="shared" si="2"/>
        <v/>
      </c>
      <c r="L129" t="str">
        <f t="shared" si="3"/>
        <v/>
      </c>
    </row>
    <row r="130" spans="2:12" x14ac:dyDescent="0.25">
      <c r="B130" s="26">
        <v>42496</v>
      </c>
      <c r="C130" s="24">
        <v>22.8</v>
      </c>
      <c r="D130" s="24">
        <v>7.2</v>
      </c>
      <c r="E130" s="24">
        <v>-1</v>
      </c>
      <c r="F130" s="24">
        <v>14.1</v>
      </c>
      <c r="H130" t="str">
        <f t="shared" si="2"/>
        <v/>
      </c>
      <c r="L130" t="str">
        <f t="shared" si="3"/>
        <v/>
      </c>
    </row>
    <row r="131" spans="2:12" x14ac:dyDescent="0.25">
      <c r="B131" s="26">
        <v>42497</v>
      </c>
      <c r="C131" s="24">
        <v>23.7</v>
      </c>
      <c r="D131" s="24">
        <v>5.3</v>
      </c>
      <c r="E131" s="24">
        <v>-1</v>
      </c>
      <c r="F131" s="24">
        <v>13.3</v>
      </c>
      <c r="H131" t="str">
        <f t="shared" si="2"/>
        <v/>
      </c>
      <c r="L131" t="str">
        <f t="shared" si="3"/>
        <v/>
      </c>
    </row>
    <row r="132" spans="2:12" x14ac:dyDescent="0.25">
      <c r="B132" s="26">
        <v>42498</v>
      </c>
      <c r="C132" s="24">
        <v>20.9</v>
      </c>
      <c r="D132" s="24">
        <v>6.3</v>
      </c>
      <c r="E132" s="24">
        <v>10.9</v>
      </c>
      <c r="F132" s="24">
        <v>12.5</v>
      </c>
      <c r="H132" t="str">
        <f t="shared" ref="H132:H195" si="4">IF(C132-D132&lt;0, "MINT &gt; MAXT --&gt; NAPAKA!!!!","")</f>
        <v/>
      </c>
      <c r="L132" t="str">
        <f t="shared" si="3"/>
        <v/>
      </c>
    </row>
    <row r="133" spans="2:12" x14ac:dyDescent="0.25">
      <c r="B133" s="26">
        <v>42499</v>
      </c>
      <c r="C133" s="24">
        <v>23.2</v>
      </c>
      <c r="D133" s="24">
        <v>6</v>
      </c>
      <c r="E133" s="24">
        <v>6.4</v>
      </c>
      <c r="F133" s="24">
        <v>14.6</v>
      </c>
      <c r="H133" t="str">
        <f t="shared" si="4"/>
        <v/>
      </c>
      <c r="L133" t="str">
        <f t="shared" ref="L133:L196" si="5">IF(AND(F133&gt;D133,F133&lt;C133),"","NAPAKA. KER NE VELJA TMIN&lt;TPOV&lt;TMAX")</f>
        <v/>
      </c>
    </row>
    <row r="134" spans="2:12" x14ac:dyDescent="0.25">
      <c r="B134" s="26">
        <v>42500</v>
      </c>
      <c r="C134" s="24">
        <v>17</v>
      </c>
      <c r="D134" s="24">
        <v>10</v>
      </c>
      <c r="E134" s="24">
        <v>-1</v>
      </c>
      <c r="F134" s="24">
        <v>14.1</v>
      </c>
      <c r="H134" t="str">
        <f t="shared" si="4"/>
        <v/>
      </c>
      <c r="L134" t="str">
        <f t="shared" si="5"/>
        <v/>
      </c>
    </row>
    <row r="135" spans="2:12" x14ac:dyDescent="0.25">
      <c r="B135" s="26">
        <v>42501</v>
      </c>
      <c r="C135" s="24">
        <v>17.399999999999999</v>
      </c>
      <c r="D135" s="24">
        <v>9.6</v>
      </c>
      <c r="E135" s="24">
        <v>1.2</v>
      </c>
      <c r="F135" s="24">
        <v>13.7</v>
      </c>
      <c r="H135" t="str">
        <f t="shared" si="4"/>
        <v/>
      </c>
      <c r="L135" t="str">
        <f t="shared" si="5"/>
        <v/>
      </c>
    </row>
    <row r="136" spans="2:12" x14ac:dyDescent="0.25">
      <c r="B136" s="26">
        <v>42502</v>
      </c>
      <c r="C136" s="24">
        <v>15.9</v>
      </c>
      <c r="D136" s="24">
        <v>11.3</v>
      </c>
      <c r="E136" s="24">
        <v>8.1999999999999993</v>
      </c>
      <c r="F136" s="24">
        <v>13.8</v>
      </c>
      <c r="H136" t="str">
        <f t="shared" si="4"/>
        <v/>
      </c>
      <c r="L136" t="str">
        <f t="shared" si="5"/>
        <v/>
      </c>
    </row>
    <row r="137" spans="2:12" x14ac:dyDescent="0.25">
      <c r="B137" s="26">
        <v>42503</v>
      </c>
      <c r="C137" s="24">
        <v>18.600000000000001</v>
      </c>
      <c r="D137" s="24">
        <v>11.6</v>
      </c>
      <c r="E137" s="24">
        <v>8.6</v>
      </c>
      <c r="F137" s="24">
        <v>14.8</v>
      </c>
      <c r="H137" t="str">
        <f t="shared" si="4"/>
        <v/>
      </c>
      <c r="L137" t="str">
        <f t="shared" si="5"/>
        <v/>
      </c>
    </row>
    <row r="138" spans="2:12" x14ac:dyDescent="0.25">
      <c r="B138" s="26">
        <v>42504</v>
      </c>
      <c r="C138" s="24">
        <v>19.8</v>
      </c>
      <c r="D138" s="24">
        <v>11.2</v>
      </c>
      <c r="E138" s="24">
        <v>4.5</v>
      </c>
      <c r="F138" s="24">
        <v>13.9</v>
      </c>
      <c r="H138" t="str">
        <f t="shared" si="4"/>
        <v/>
      </c>
      <c r="L138" t="str">
        <f t="shared" si="5"/>
        <v/>
      </c>
    </row>
    <row r="139" spans="2:12" x14ac:dyDescent="0.25">
      <c r="B139" s="26">
        <v>42505</v>
      </c>
      <c r="C139" s="24">
        <v>13.1</v>
      </c>
      <c r="D139" s="24">
        <v>8.9</v>
      </c>
      <c r="E139" s="24">
        <v>23.5</v>
      </c>
      <c r="F139" s="24">
        <v>10</v>
      </c>
      <c r="H139" t="str">
        <f t="shared" si="4"/>
        <v/>
      </c>
      <c r="L139" t="str">
        <f t="shared" si="5"/>
        <v/>
      </c>
    </row>
    <row r="140" spans="2:12" x14ac:dyDescent="0.25">
      <c r="B140" s="26">
        <v>42506</v>
      </c>
      <c r="C140" s="24">
        <v>16.5</v>
      </c>
      <c r="D140" s="24">
        <v>4.7</v>
      </c>
      <c r="E140" s="24">
        <v>7.1</v>
      </c>
      <c r="F140" s="24">
        <v>9.1999999999999993</v>
      </c>
      <c r="H140" t="str">
        <f t="shared" si="4"/>
        <v/>
      </c>
      <c r="L140" t="str">
        <f t="shared" si="5"/>
        <v/>
      </c>
    </row>
    <row r="141" spans="2:12" x14ac:dyDescent="0.25">
      <c r="B141" s="26">
        <v>42507</v>
      </c>
      <c r="C141" s="24">
        <v>17.5</v>
      </c>
      <c r="D141" s="24">
        <v>3.1</v>
      </c>
      <c r="E141" s="24">
        <v>-1</v>
      </c>
      <c r="F141" s="24">
        <v>10.1</v>
      </c>
      <c r="H141" t="str">
        <f t="shared" si="4"/>
        <v/>
      </c>
      <c r="L141" t="str">
        <f t="shared" si="5"/>
        <v/>
      </c>
    </row>
    <row r="142" spans="2:12" x14ac:dyDescent="0.25">
      <c r="B142" s="26">
        <v>42508</v>
      </c>
      <c r="C142" s="24">
        <v>20.9</v>
      </c>
      <c r="D142" s="24">
        <v>6</v>
      </c>
      <c r="E142" s="24">
        <v>0.1</v>
      </c>
      <c r="F142" s="24">
        <v>12.5</v>
      </c>
      <c r="H142" t="str">
        <f t="shared" si="4"/>
        <v/>
      </c>
      <c r="L142" t="str">
        <f t="shared" si="5"/>
        <v/>
      </c>
    </row>
    <row r="143" spans="2:12" x14ac:dyDescent="0.25">
      <c r="B143" s="26">
        <v>42509</v>
      </c>
      <c r="C143" s="24">
        <v>20.2</v>
      </c>
      <c r="D143" s="24">
        <v>3.9</v>
      </c>
      <c r="E143" s="24">
        <v>-1</v>
      </c>
      <c r="F143" s="24">
        <v>14.3</v>
      </c>
      <c r="H143" t="str">
        <f t="shared" si="4"/>
        <v/>
      </c>
      <c r="L143" t="str">
        <f t="shared" si="5"/>
        <v/>
      </c>
    </row>
    <row r="144" spans="2:12" x14ac:dyDescent="0.25">
      <c r="B144" s="26">
        <v>42510</v>
      </c>
      <c r="C144" s="24">
        <v>20.8</v>
      </c>
      <c r="D144" s="24">
        <v>10.6</v>
      </c>
      <c r="E144" s="24">
        <v>0.3</v>
      </c>
      <c r="F144" s="24">
        <v>15.1</v>
      </c>
      <c r="H144" t="str">
        <f t="shared" si="4"/>
        <v/>
      </c>
      <c r="L144" t="str">
        <f t="shared" si="5"/>
        <v/>
      </c>
    </row>
    <row r="145" spans="2:12" x14ac:dyDescent="0.25">
      <c r="B145" s="26">
        <v>42511</v>
      </c>
      <c r="C145" s="24">
        <v>24.8</v>
      </c>
      <c r="D145" s="24">
        <v>5.9</v>
      </c>
      <c r="E145" s="24">
        <v>-1</v>
      </c>
      <c r="F145" s="24">
        <v>16.7</v>
      </c>
      <c r="H145" t="str">
        <f t="shared" si="4"/>
        <v/>
      </c>
      <c r="L145" t="str">
        <f t="shared" si="5"/>
        <v/>
      </c>
    </row>
    <row r="146" spans="2:12" x14ac:dyDescent="0.25">
      <c r="B146" s="26">
        <v>42512</v>
      </c>
      <c r="C146" s="24">
        <v>26.7</v>
      </c>
      <c r="D146" s="24">
        <v>7.8</v>
      </c>
      <c r="E146" s="24">
        <v>-1</v>
      </c>
      <c r="F146" s="24">
        <v>18.399999999999999</v>
      </c>
      <c r="H146" t="str">
        <f t="shared" si="4"/>
        <v/>
      </c>
      <c r="L146" t="str">
        <f t="shared" si="5"/>
        <v/>
      </c>
    </row>
    <row r="147" spans="2:12" x14ac:dyDescent="0.25">
      <c r="B147" s="26">
        <v>42513</v>
      </c>
      <c r="C147" s="24">
        <v>24.8</v>
      </c>
      <c r="D147" s="24">
        <v>8.6999999999999993</v>
      </c>
      <c r="E147" s="24">
        <v>-1</v>
      </c>
      <c r="F147" s="24">
        <v>17.7</v>
      </c>
      <c r="H147" t="str">
        <f t="shared" si="4"/>
        <v/>
      </c>
      <c r="L147" t="str">
        <f t="shared" si="5"/>
        <v/>
      </c>
    </row>
    <row r="148" spans="2:12" x14ac:dyDescent="0.25">
      <c r="B148" s="26">
        <v>42514</v>
      </c>
      <c r="C148" s="24">
        <v>18.100000000000001</v>
      </c>
      <c r="D148" s="24">
        <v>10.5</v>
      </c>
      <c r="E148" s="24">
        <v>19.3</v>
      </c>
      <c r="F148" s="24">
        <v>12.4</v>
      </c>
      <c r="H148" t="str">
        <f t="shared" si="4"/>
        <v/>
      </c>
      <c r="L148" t="str">
        <f t="shared" si="5"/>
        <v/>
      </c>
    </row>
    <row r="149" spans="2:12" x14ac:dyDescent="0.25">
      <c r="B149" s="26">
        <v>42515</v>
      </c>
      <c r="C149" s="24">
        <v>26.2</v>
      </c>
      <c r="D149" s="24">
        <v>9.6</v>
      </c>
      <c r="E149" s="24">
        <v>0.4</v>
      </c>
      <c r="F149" s="24">
        <v>18.3</v>
      </c>
      <c r="H149" t="str">
        <f t="shared" si="4"/>
        <v/>
      </c>
      <c r="L149" t="str">
        <f t="shared" si="5"/>
        <v/>
      </c>
    </row>
    <row r="150" spans="2:12" x14ac:dyDescent="0.25">
      <c r="B150" s="26">
        <v>42516</v>
      </c>
      <c r="C150" s="24">
        <v>26.8</v>
      </c>
      <c r="D150" s="24">
        <v>12.8</v>
      </c>
      <c r="E150" s="24">
        <v>-1</v>
      </c>
      <c r="F150" s="24">
        <v>19.3</v>
      </c>
      <c r="H150" t="str">
        <f t="shared" si="4"/>
        <v/>
      </c>
      <c r="L150" t="str">
        <f t="shared" si="5"/>
        <v/>
      </c>
    </row>
    <row r="151" spans="2:12" x14ac:dyDescent="0.25">
      <c r="B151" s="26">
        <v>42517</v>
      </c>
      <c r="C151" s="24">
        <v>29</v>
      </c>
      <c r="D151" s="24">
        <v>11.5</v>
      </c>
      <c r="E151" s="24">
        <v>2</v>
      </c>
      <c r="F151" s="24">
        <v>20.9</v>
      </c>
      <c r="H151" t="str">
        <f t="shared" si="4"/>
        <v/>
      </c>
      <c r="L151" t="str">
        <f t="shared" si="5"/>
        <v/>
      </c>
    </row>
    <row r="152" spans="2:12" x14ac:dyDescent="0.25">
      <c r="B152" s="26">
        <v>42518</v>
      </c>
      <c r="C152" s="24">
        <v>29.4</v>
      </c>
      <c r="D152" s="24">
        <v>11.2</v>
      </c>
      <c r="E152" s="24">
        <v>-1</v>
      </c>
      <c r="F152" s="24">
        <v>21.4</v>
      </c>
      <c r="H152" t="str">
        <f t="shared" si="4"/>
        <v/>
      </c>
      <c r="L152" t="str">
        <f t="shared" si="5"/>
        <v/>
      </c>
    </row>
    <row r="153" spans="2:12" x14ac:dyDescent="0.25">
      <c r="B153" s="26">
        <v>42519</v>
      </c>
      <c r="C153" s="24">
        <v>27.6</v>
      </c>
      <c r="D153" s="24">
        <v>15.4</v>
      </c>
      <c r="E153" s="24">
        <v>-1</v>
      </c>
      <c r="F153" s="24">
        <v>19.8</v>
      </c>
      <c r="H153" t="str">
        <f t="shared" si="4"/>
        <v/>
      </c>
      <c r="L153" t="str">
        <f t="shared" si="5"/>
        <v/>
      </c>
    </row>
    <row r="154" spans="2:12" x14ac:dyDescent="0.25">
      <c r="B154" s="26">
        <v>42520</v>
      </c>
      <c r="C154" s="24">
        <v>21.8</v>
      </c>
      <c r="D154" s="24">
        <v>10.8</v>
      </c>
      <c r="E154" s="24">
        <v>1.8</v>
      </c>
      <c r="F154" s="24">
        <v>16.3</v>
      </c>
      <c r="H154" t="str">
        <f t="shared" si="4"/>
        <v/>
      </c>
      <c r="L154" t="str">
        <f t="shared" si="5"/>
        <v/>
      </c>
    </row>
    <row r="155" spans="2:12" x14ac:dyDescent="0.25">
      <c r="B155" s="26">
        <v>42521</v>
      </c>
      <c r="C155" s="24">
        <v>23.2</v>
      </c>
      <c r="D155" s="24">
        <v>12.2</v>
      </c>
      <c r="E155" s="24">
        <v>2.9</v>
      </c>
      <c r="F155" s="24">
        <v>16.899999999999999</v>
      </c>
      <c r="H155" t="str">
        <f t="shared" si="4"/>
        <v/>
      </c>
      <c r="L155" t="str">
        <f t="shared" si="5"/>
        <v/>
      </c>
    </row>
    <row r="156" spans="2:12" x14ac:dyDescent="0.25">
      <c r="B156" s="26">
        <v>42522</v>
      </c>
      <c r="C156" s="24">
        <v>22.7</v>
      </c>
      <c r="D156" s="24">
        <v>10.7</v>
      </c>
      <c r="E156" s="24">
        <v>3.9</v>
      </c>
      <c r="F156" s="24">
        <v>17.399999999999999</v>
      </c>
      <c r="H156" t="str">
        <f t="shared" si="4"/>
        <v/>
      </c>
      <c r="L156" t="str">
        <f t="shared" si="5"/>
        <v/>
      </c>
    </row>
    <row r="157" spans="2:12" x14ac:dyDescent="0.25">
      <c r="B157" s="26">
        <v>42523</v>
      </c>
      <c r="C157" s="24">
        <v>23.7</v>
      </c>
      <c r="D157" s="24">
        <v>11.3</v>
      </c>
      <c r="E157" s="24">
        <v>-1</v>
      </c>
      <c r="F157" s="24">
        <v>17</v>
      </c>
      <c r="H157" t="str">
        <f t="shared" si="4"/>
        <v/>
      </c>
      <c r="L157" t="str">
        <f t="shared" si="5"/>
        <v/>
      </c>
    </row>
    <row r="158" spans="2:12" x14ac:dyDescent="0.25">
      <c r="B158" s="26">
        <v>42524</v>
      </c>
      <c r="C158" s="24">
        <v>23.2</v>
      </c>
      <c r="D158" s="24">
        <v>10.199999999999999</v>
      </c>
      <c r="E158" s="24">
        <v>-1</v>
      </c>
      <c r="F158" s="24">
        <v>17.100000000000001</v>
      </c>
      <c r="H158" t="str">
        <f t="shared" si="4"/>
        <v/>
      </c>
      <c r="L158" t="str">
        <f t="shared" si="5"/>
        <v/>
      </c>
    </row>
    <row r="159" spans="2:12" x14ac:dyDescent="0.25">
      <c r="B159" s="26">
        <v>42525</v>
      </c>
      <c r="C159" s="24">
        <v>26.7</v>
      </c>
      <c r="D159" s="24">
        <v>10.1</v>
      </c>
      <c r="E159" s="24">
        <v>-1</v>
      </c>
      <c r="F159" s="24">
        <v>18.899999999999999</v>
      </c>
      <c r="H159" t="str">
        <f t="shared" si="4"/>
        <v/>
      </c>
      <c r="L159" t="str">
        <f t="shared" si="5"/>
        <v/>
      </c>
    </row>
    <row r="160" spans="2:12" x14ac:dyDescent="0.25">
      <c r="B160" s="26">
        <v>42526</v>
      </c>
      <c r="C160" s="24">
        <v>25.3</v>
      </c>
      <c r="D160" s="24">
        <v>11</v>
      </c>
      <c r="E160" s="24">
        <v>-1</v>
      </c>
      <c r="F160" s="24">
        <v>15.8</v>
      </c>
      <c r="H160" t="str">
        <f t="shared" si="4"/>
        <v/>
      </c>
      <c r="L160" t="str">
        <f t="shared" si="5"/>
        <v/>
      </c>
    </row>
    <row r="161" spans="2:12" x14ac:dyDescent="0.25">
      <c r="B161" s="26">
        <v>42527</v>
      </c>
      <c r="C161" s="24">
        <v>26.2</v>
      </c>
      <c r="D161" s="24">
        <v>13.7</v>
      </c>
      <c r="E161" s="24">
        <v>11.3</v>
      </c>
      <c r="F161" s="24">
        <v>17.899999999999999</v>
      </c>
      <c r="H161" t="str">
        <f t="shared" si="4"/>
        <v/>
      </c>
      <c r="L161" t="str">
        <f t="shared" si="5"/>
        <v/>
      </c>
    </row>
    <row r="162" spans="2:12" x14ac:dyDescent="0.25">
      <c r="B162" s="26">
        <v>42528</v>
      </c>
      <c r="C162" s="24">
        <v>25.8</v>
      </c>
      <c r="D162" s="24">
        <v>11.6</v>
      </c>
      <c r="E162" s="24">
        <v>0.1</v>
      </c>
      <c r="F162" s="24">
        <v>18.399999999999999</v>
      </c>
      <c r="H162" t="str">
        <f t="shared" si="4"/>
        <v/>
      </c>
      <c r="L162" t="str">
        <f t="shared" si="5"/>
        <v/>
      </c>
    </row>
    <row r="163" spans="2:12" x14ac:dyDescent="0.25">
      <c r="B163" s="26">
        <v>42529</v>
      </c>
      <c r="C163" s="24">
        <v>25.3</v>
      </c>
      <c r="D163" s="24">
        <v>13.1</v>
      </c>
      <c r="E163" s="24">
        <v>-1</v>
      </c>
      <c r="F163" s="24">
        <v>18.3</v>
      </c>
      <c r="H163" t="str">
        <f t="shared" si="4"/>
        <v/>
      </c>
      <c r="L163" t="str">
        <f t="shared" si="5"/>
        <v/>
      </c>
    </row>
    <row r="164" spans="2:12" x14ac:dyDescent="0.25">
      <c r="B164" s="26">
        <v>42530</v>
      </c>
      <c r="C164" s="24">
        <v>19.7</v>
      </c>
      <c r="D164" s="24">
        <v>14.2</v>
      </c>
      <c r="E164" s="24">
        <v>3.4</v>
      </c>
      <c r="F164" s="24">
        <v>16.399999999999999</v>
      </c>
      <c r="H164" t="str">
        <f t="shared" si="4"/>
        <v/>
      </c>
      <c r="L164" t="str">
        <f t="shared" si="5"/>
        <v/>
      </c>
    </row>
    <row r="165" spans="2:12" x14ac:dyDescent="0.25">
      <c r="B165" s="26">
        <v>42531</v>
      </c>
      <c r="C165" s="24">
        <v>23.3</v>
      </c>
      <c r="D165" s="24">
        <v>13.8</v>
      </c>
      <c r="E165" s="24">
        <v>18.3</v>
      </c>
      <c r="F165" s="24">
        <v>15.9</v>
      </c>
      <c r="H165" t="str">
        <f t="shared" si="4"/>
        <v/>
      </c>
      <c r="L165" t="str">
        <f t="shared" si="5"/>
        <v/>
      </c>
    </row>
    <row r="166" spans="2:12" x14ac:dyDescent="0.25">
      <c r="B166" s="26">
        <v>42532</v>
      </c>
      <c r="C166" s="24">
        <v>25.4</v>
      </c>
      <c r="D166" s="24">
        <v>10.8</v>
      </c>
      <c r="E166" s="24">
        <v>0.8</v>
      </c>
      <c r="F166" s="24">
        <v>18.3</v>
      </c>
      <c r="H166" t="str">
        <f t="shared" si="4"/>
        <v/>
      </c>
      <c r="L166" t="str">
        <f t="shared" si="5"/>
        <v/>
      </c>
    </row>
    <row r="167" spans="2:12" x14ac:dyDescent="0.25">
      <c r="B167" s="26">
        <v>42533</v>
      </c>
      <c r="C167" s="24">
        <v>21.5</v>
      </c>
      <c r="D167" s="24">
        <v>14.8</v>
      </c>
      <c r="E167" s="24">
        <v>6.7</v>
      </c>
      <c r="F167" s="24">
        <v>17.2</v>
      </c>
      <c r="H167" t="str">
        <f t="shared" si="4"/>
        <v/>
      </c>
      <c r="L167" t="str">
        <f t="shared" si="5"/>
        <v/>
      </c>
    </row>
    <row r="168" spans="2:12" x14ac:dyDescent="0.25">
      <c r="B168" s="26">
        <v>42534</v>
      </c>
      <c r="C168" s="24">
        <v>25</v>
      </c>
      <c r="D168" s="24">
        <v>14.5</v>
      </c>
      <c r="E168" s="24">
        <v>0.6</v>
      </c>
      <c r="F168" s="24">
        <v>18.100000000000001</v>
      </c>
      <c r="H168" t="str">
        <f t="shared" si="4"/>
        <v/>
      </c>
      <c r="L168" t="str">
        <f t="shared" si="5"/>
        <v/>
      </c>
    </row>
    <row r="169" spans="2:12" x14ac:dyDescent="0.25">
      <c r="B169" s="26">
        <v>42535</v>
      </c>
      <c r="C169" s="24">
        <v>23.7</v>
      </c>
      <c r="D169" s="24">
        <v>11.9</v>
      </c>
      <c r="E169" s="24">
        <v>0.2</v>
      </c>
      <c r="F169" s="24">
        <v>17.600000000000001</v>
      </c>
      <c r="H169" t="str">
        <f t="shared" si="4"/>
        <v/>
      </c>
      <c r="L169" t="str">
        <f t="shared" si="5"/>
        <v/>
      </c>
    </row>
    <row r="170" spans="2:12" x14ac:dyDescent="0.25">
      <c r="B170" s="26">
        <v>42536</v>
      </c>
      <c r="C170" s="24">
        <v>23.3</v>
      </c>
      <c r="D170" s="24">
        <v>14.1</v>
      </c>
      <c r="E170" s="24">
        <v>27.3</v>
      </c>
      <c r="F170" s="24">
        <v>17.399999999999999</v>
      </c>
      <c r="H170" t="str">
        <f t="shared" si="4"/>
        <v/>
      </c>
      <c r="L170" t="str">
        <f t="shared" si="5"/>
        <v/>
      </c>
    </row>
    <row r="171" spans="2:12" x14ac:dyDescent="0.25">
      <c r="B171" s="26">
        <v>42537</v>
      </c>
      <c r="C171" s="24">
        <v>27.6</v>
      </c>
      <c r="D171" s="24">
        <v>12.5</v>
      </c>
      <c r="E171" s="24">
        <v>4.9000000000000004</v>
      </c>
      <c r="F171" s="24">
        <v>20.399999999999999</v>
      </c>
      <c r="H171" t="str">
        <f t="shared" si="4"/>
        <v/>
      </c>
      <c r="L171" t="str">
        <f t="shared" si="5"/>
        <v/>
      </c>
    </row>
    <row r="172" spans="2:12" x14ac:dyDescent="0.25">
      <c r="B172" s="26">
        <v>42538</v>
      </c>
      <c r="C172" s="24">
        <v>25</v>
      </c>
      <c r="D172" s="24">
        <v>15.8</v>
      </c>
      <c r="E172" s="24">
        <v>2.1</v>
      </c>
      <c r="F172" s="24">
        <v>19.600000000000001</v>
      </c>
      <c r="H172" t="str">
        <f t="shared" si="4"/>
        <v/>
      </c>
      <c r="L172" t="str">
        <f t="shared" si="5"/>
        <v/>
      </c>
    </row>
    <row r="173" spans="2:12" x14ac:dyDescent="0.25">
      <c r="B173" s="26">
        <v>42539</v>
      </c>
      <c r="C173" s="24">
        <v>26.6</v>
      </c>
      <c r="D173" s="24">
        <v>10.5</v>
      </c>
      <c r="E173" s="24">
        <v>-1</v>
      </c>
      <c r="F173" s="24">
        <v>19.2</v>
      </c>
      <c r="H173" t="str">
        <f t="shared" si="4"/>
        <v/>
      </c>
      <c r="L173" t="str">
        <f t="shared" si="5"/>
        <v/>
      </c>
    </row>
    <row r="174" spans="2:12" x14ac:dyDescent="0.25">
      <c r="B174" s="26">
        <v>42540</v>
      </c>
      <c r="C174" s="24">
        <v>17.399999999999999</v>
      </c>
      <c r="D174" s="24">
        <v>11.2</v>
      </c>
      <c r="E174" s="24">
        <v>0.1</v>
      </c>
      <c r="F174" s="24">
        <v>15.5</v>
      </c>
      <c r="H174" t="str">
        <f t="shared" si="4"/>
        <v/>
      </c>
      <c r="L174" t="str">
        <f t="shared" si="5"/>
        <v/>
      </c>
    </row>
    <row r="175" spans="2:12" x14ac:dyDescent="0.25">
      <c r="B175" s="26">
        <v>42541</v>
      </c>
      <c r="C175" s="24">
        <v>21.8</v>
      </c>
      <c r="D175" s="24">
        <v>13.4</v>
      </c>
      <c r="E175" s="24">
        <v>20.100000000000001</v>
      </c>
      <c r="F175" s="24">
        <v>15.8</v>
      </c>
      <c r="H175" t="str">
        <f t="shared" si="4"/>
        <v/>
      </c>
      <c r="L175" t="str">
        <f t="shared" si="5"/>
        <v/>
      </c>
    </row>
    <row r="176" spans="2:12" x14ac:dyDescent="0.25">
      <c r="B176" s="26">
        <v>42542</v>
      </c>
      <c r="C176" s="24">
        <v>27.3</v>
      </c>
      <c r="D176" s="24">
        <v>10.5</v>
      </c>
      <c r="E176" s="24">
        <v>2.9</v>
      </c>
      <c r="F176" s="24">
        <v>19.2</v>
      </c>
      <c r="H176" t="str">
        <f t="shared" si="4"/>
        <v/>
      </c>
      <c r="L176" t="str">
        <f t="shared" si="5"/>
        <v/>
      </c>
    </row>
    <row r="177" spans="2:12" x14ac:dyDescent="0.25">
      <c r="B177" s="26">
        <v>42543</v>
      </c>
      <c r="C177" s="24">
        <v>28.3</v>
      </c>
      <c r="D177" s="24">
        <v>12.7</v>
      </c>
      <c r="E177" s="24">
        <v>-1</v>
      </c>
      <c r="F177" s="24">
        <v>21.3</v>
      </c>
      <c r="H177" t="str">
        <f t="shared" si="4"/>
        <v/>
      </c>
      <c r="L177" t="str">
        <f t="shared" si="5"/>
        <v/>
      </c>
    </row>
    <row r="178" spans="2:12" x14ac:dyDescent="0.25">
      <c r="B178" s="26">
        <v>42544</v>
      </c>
      <c r="C178" s="24">
        <v>30.4</v>
      </c>
      <c r="D178" s="24">
        <v>15</v>
      </c>
      <c r="E178" s="24">
        <v>-1</v>
      </c>
      <c r="F178" s="24">
        <v>22.9</v>
      </c>
      <c r="H178" t="str">
        <f t="shared" si="4"/>
        <v/>
      </c>
      <c r="L178" t="str">
        <f t="shared" si="5"/>
        <v/>
      </c>
    </row>
    <row r="179" spans="2:12" x14ac:dyDescent="0.25">
      <c r="B179" s="26">
        <v>42545</v>
      </c>
      <c r="C179" s="24">
        <v>32.9</v>
      </c>
      <c r="D179" s="24">
        <v>18.100000000000001</v>
      </c>
      <c r="E179" s="24">
        <v>-1</v>
      </c>
      <c r="F179" s="24">
        <v>24.9</v>
      </c>
      <c r="H179" t="str">
        <f t="shared" si="4"/>
        <v/>
      </c>
      <c r="L179" t="str">
        <f t="shared" si="5"/>
        <v/>
      </c>
    </row>
    <row r="180" spans="2:12" x14ac:dyDescent="0.25">
      <c r="B180" s="26">
        <v>42546</v>
      </c>
      <c r="C180" s="24">
        <v>31.3</v>
      </c>
      <c r="D180" s="24">
        <v>17.899999999999999</v>
      </c>
      <c r="E180" s="24">
        <v>-1</v>
      </c>
      <c r="F180" s="24">
        <v>22.1</v>
      </c>
      <c r="H180" t="str">
        <f t="shared" si="4"/>
        <v/>
      </c>
      <c r="L180" t="str">
        <f t="shared" si="5"/>
        <v/>
      </c>
    </row>
    <row r="181" spans="2:12" x14ac:dyDescent="0.25">
      <c r="B181" s="26">
        <v>42547</v>
      </c>
      <c r="C181" s="24">
        <v>25.9</v>
      </c>
      <c r="D181" s="24">
        <v>15.6</v>
      </c>
      <c r="E181" s="24">
        <v>5</v>
      </c>
      <c r="F181" s="24">
        <v>18.399999999999999</v>
      </c>
      <c r="H181" t="str">
        <f t="shared" si="4"/>
        <v/>
      </c>
      <c r="L181" t="str">
        <f t="shared" si="5"/>
        <v/>
      </c>
    </row>
    <row r="182" spans="2:12" x14ac:dyDescent="0.25">
      <c r="B182" s="26">
        <v>42548</v>
      </c>
      <c r="C182" s="24">
        <v>21.2</v>
      </c>
      <c r="D182" s="24">
        <v>14.7</v>
      </c>
      <c r="E182" s="24">
        <v>10.1</v>
      </c>
      <c r="F182" s="24">
        <v>17.100000000000001</v>
      </c>
      <c r="H182" t="str">
        <f t="shared" si="4"/>
        <v/>
      </c>
      <c r="L182" t="str">
        <f t="shared" si="5"/>
        <v/>
      </c>
    </row>
    <row r="183" spans="2:12" x14ac:dyDescent="0.25">
      <c r="B183" s="26">
        <v>42549</v>
      </c>
      <c r="C183" s="24">
        <v>27</v>
      </c>
      <c r="D183" s="24">
        <v>10.199999999999999</v>
      </c>
      <c r="E183" s="24">
        <v>2.7</v>
      </c>
      <c r="F183" s="24">
        <v>19</v>
      </c>
      <c r="H183" t="str">
        <f t="shared" si="4"/>
        <v/>
      </c>
      <c r="L183" t="str">
        <f t="shared" si="5"/>
        <v/>
      </c>
    </row>
    <row r="184" spans="2:12" x14ac:dyDescent="0.25">
      <c r="B184" s="26">
        <v>42550</v>
      </c>
      <c r="C184" s="24">
        <v>30.2</v>
      </c>
      <c r="D184" s="24">
        <v>11.9</v>
      </c>
      <c r="E184" s="24">
        <v>-1</v>
      </c>
      <c r="F184" s="24">
        <v>21.5</v>
      </c>
      <c r="H184" t="str">
        <f t="shared" si="4"/>
        <v/>
      </c>
      <c r="L184" t="str">
        <f t="shared" si="5"/>
        <v/>
      </c>
    </row>
    <row r="185" spans="2:12" x14ac:dyDescent="0.25">
      <c r="B185" s="26">
        <v>42551</v>
      </c>
      <c r="C185" s="24">
        <v>30</v>
      </c>
      <c r="D185" s="24">
        <v>14.4</v>
      </c>
      <c r="E185" s="24">
        <v>-1</v>
      </c>
      <c r="F185" s="24">
        <v>22.7</v>
      </c>
      <c r="H185" t="str">
        <f t="shared" si="4"/>
        <v/>
      </c>
      <c r="L185" t="str">
        <f t="shared" si="5"/>
        <v/>
      </c>
    </row>
    <row r="186" spans="2:12" x14ac:dyDescent="0.25">
      <c r="B186" s="26">
        <v>42552</v>
      </c>
      <c r="C186" s="24">
        <v>29.5</v>
      </c>
      <c r="D186" s="24">
        <v>15</v>
      </c>
      <c r="E186" s="24">
        <v>-1</v>
      </c>
      <c r="F186" s="24">
        <v>22.5</v>
      </c>
      <c r="H186" t="str">
        <f t="shared" si="4"/>
        <v/>
      </c>
      <c r="L186" t="str">
        <f t="shared" si="5"/>
        <v/>
      </c>
    </row>
    <row r="187" spans="2:12" x14ac:dyDescent="0.25">
      <c r="B187" s="26">
        <v>42553</v>
      </c>
      <c r="C187" s="24">
        <v>30.9</v>
      </c>
      <c r="D187" s="24">
        <v>16.3</v>
      </c>
      <c r="E187" s="24">
        <v>-1</v>
      </c>
      <c r="F187" s="24">
        <v>24.2</v>
      </c>
      <c r="H187" t="str">
        <f t="shared" si="4"/>
        <v/>
      </c>
      <c r="L187" t="str">
        <f t="shared" si="5"/>
        <v/>
      </c>
    </row>
    <row r="188" spans="2:12" x14ac:dyDescent="0.25">
      <c r="B188" s="26">
        <v>42554</v>
      </c>
      <c r="C188" s="24">
        <v>22.7</v>
      </c>
      <c r="D188" s="24">
        <v>14.9</v>
      </c>
      <c r="E188" s="24">
        <v>2.9</v>
      </c>
      <c r="F188" s="24">
        <v>15.9</v>
      </c>
      <c r="H188" t="str">
        <f t="shared" si="4"/>
        <v/>
      </c>
      <c r="L188" t="str">
        <f t="shared" si="5"/>
        <v/>
      </c>
    </row>
    <row r="189" spans="2:12" x14ac:dyDescent="0.25">
      <c r="B189" s="26">
        <v>42555</v>
      </c>
      <c r="C189" s="24">
        <v>26.4</v>
      </c>
      <c r="D189" s="24">
        <v>13.4</v>
      </c>
      <c r="E189" s="24">
        <v>3.8</v>
      </c>
      <c r="F189" s="24">
        <v>18.8</v>
      </c>
      <c r="H189" t="str">
        <f t="shared" si="4"/>
        <v/>
      </c>
      <c r="L189" t="str">
        <f t="shared" si="5"/>
        <v/>
      </c>
    </row>
    <row r="190" spans="2:12" x14ac:dyDescent="0.25">
      <c r="B190" s="26">
        <v>42556</v>
      </c>
      <c r="C190" s="24">
        <v>28.3</v>
      </c>
      <c r="D190" s="24">
        <v>11.2</v>
      </c>
      <c r="E190" s="24">
        <v>-1</v>
      </c>
      <c r="F190" s="24">
        <v>21.8</v>
      </c>
      <c r="H190" t="str">
        <f t="shared" si="4"/>
        <v/>
      </c>
      <c r="L190" t="str">
        <f t="shared" si="5"/>
        <v/>
      </c>
    </row>
    <row r="191" spans="2:12" x14ac:dyDescent="0.25">
      <c r="B191" s="26">
        <v>42557</v>
      </c>
      <c r="C191" s="24">
        <v>26.7</v>
      </c>
      <c r="D191" s="24">
        <v>16.399999999999999</v>
      </c>
      <c r="E191" s="24">
        <v>0.5</v>
      </c>
      <c r="F191" s="24">
        <v>19.8</v>
      </c>
      <c r="H191" t="str">
        <f t="shared" si="4"/>
        <v/>
      </c>
      <c r="L191" t="str">
        <f t="shared" si="5"/>
        <v/>
      </c>
    </row>
    <row r="192" spans="2:12" x14ac:dyDescent="0.25">
      <c r="B192" s="26">
        <v>42558</v>
      </c>
      <c r="C192" s="24">
        <v>25.3</v>
      </c>
      <c r="D192" s="24">
        <v>15.6</v>
      </c>
      <c r="E192" s="24">
        <v>9.3000000000000007</v>
      </c>
      <c r="F192" s="24">
        <v>19.600000000000001</v>
      </c>
      <c r="H192" t="str">
        <f t="shared" si="4"/>
        <v/>
      </c>
      <c r="L192" t="str">
        <f t="shared" si="5"/>
        <v/>
      </c>
    </row>
    <row r="193" spans="2:12" x14ac:dyDescent="0.25">
      <c r="B193" s="26">
        <v>42559</v>
      </c>
      <c r="C193" s="24">
        <v>29.4</v>
      </c>
      <c r="D193" s="24">
        <v>12.4</v>
      </c>
      <c r="E193" s="24">
        <v>-1</v>
      </c>
      <c r="F193" s="24">
        <v>21.8</v>
      </c>
      <c r="H193" t="str">
        <f t="shared" si="4"/>
        <v/>
      </c>
      <c r="L193" t="str">
        <f t="shared" si="5"/>
        <v/>
      </c>
    </row>
    <row r="194" spans="2:12" x14ac:dyDescent="0.25">
      <c r="B194" s="26">
        <v>42560</v>
      </c>
      <c r="C194" s="24">
        <v>28.6</v>
      </c>
      <c r="D194" s="24">
        <v>17.899999999999999</v>
      </c>
      <c r="E194" s="24">
        <v>-1</v>
      </c>
      <c r="F194" s="24">
        <v>22.2</v>
      </c>
      <c r="H194" t="str">
        <f t="shared" si="4"/>
        <v/>
      </c>
      <c r="L194" t="str">
        <f t="shared" si="5"/>
        <v/>
      </c>
    </row>
    <row r="195" spans="2:12" x14ac:dyDescent="0.25">
      <c r="B195" s="26">
        <v>42561</v>
      </c>
      <c r="C195" s="24">
        <v>30.7</v>
      </c>
      <c r="D195" s="24">
        <v>17.3</v>
      </c>
      <c r="E195" s="24">
        <v>-1</v>
      </c>
      <c r="F195" s="24">
        <v>24.3</v>
      </c>
      <c r="H195" t="str">
        <f t="shared" si="4"/>
        <v/>
      </c>
      <c r="L195" t="str">
        <f t="shared" si="5"/>
        <v/>
      </c>
    </row>
    <row r="196" spans="2:12" x14ac:dyDescent="0.25">
      <c r="B196" s="26">
        <v>42562</v>
      </c>
      <c r="C196" s="24">
        <v>33.299999999999997</v>
      </c>
      <c r="D196" s="24">
        <v>16.100000000000001</v>
      </c>
      <c r="E196" s="24">
        <v>-1</v>
      </c>
      <c r="F196" s="24">
        <v>25.6</v>
      </c>
      <c r="H196" t="str">
        <f t="shared" ref="H196:H259" si="6">IF(C196-D196&lt;0, "MINT &gt; MAXT --&gt; NAPAKA!!!!","")</f>
        <v/>
      </c>
      <c r="L196" t="str">
        <f t="shared" si="5"/>
        <v/>
      </c>
    </row>
    <row r="197" spans="2:12" x14ac:dyDescent="0.25">
      <c r="B197" s="26">
        <v>42563</v>
      </c>
      <c r="C197" s="24">
        <v>33.4</v>
      </c>
      <c r="D197" s="24">
        <v>17.100000000000001</v>
      </c>
      <c r="E197" s="24">
        <v>-1</v>
      </c>
      <c r="F197" s="24">
        <v>25.4</v>
      </c>
      <c r="H197" t="str">
        <f t="shared" si="6"/>
        <v/>
      </c>
      <c r="L197" t="str">
        <f t="shared" ref="L197:L260" si="7">IF(AND(F197&gt;D197,F197&lt;C197),"","NAPAKA. KER NE VELJA TMIN&lt;TPOV&lt;TMAX")</f>
        <v/>
      </c>
    </row>
    <row r="198" spans="2:12" x14ac:dyDescent="0.25">
      <c r="B198" s="26">
        <v>42564</v>
      </c>
      <c r="C198" s="24">
        <v>27.7</v>
      </c>
      <c r="D198" s="24">
        <v>18.100000000000001</v>
      </c>
      <c r="E198" s="24">
        <v>-1</v>
      </c>
      <c r="F198" s="24">
        <v>22</v>
      </c>
      <c r="H198" t="str">
        <f t="shared" si="6"/>
        <v/>
      </c>
      <c r="L198" t="str">
        <f t="shared" si="7"/>
        <v/>
      </c>
    </row>
    <row r="199" spans="2:12" x14ac:dyDescent="0.25">
      <c r="B199" s="26">
        <v>42565</v>
      </c>
      <c r="C199" s="24">
        <v>21.8</v>
      </c>
      <c r="D199" s="24">
        <v>14.3</v>
      </c>
      <c r="E199" s="24">
        <v>20.9</v>
      </c>
      <c r="F199" s="24">
        <v>17.3</v>
      </c>
      <c r="H199" t="str">
        <f t="shared" si="6"/>
        <v/>
      </c>
      <c r="L199" t="str">
        <f t="shared" si="7"/>
        <v/>
      </c>
    </row>
    <row r="200" spans="2:12" x14ac:dyDescent="0.25">
      <c r="B200" s="26">
        <v>42566</v>
      </c>
      <c r="C200" s="24">
        <v>19.2</v>
      </c>
      <c r="D200" s="24">
        <v>11.9</v>
      </c>
      <c r="E200" s="24">
        <v>-1</v>
      </c>
      <c r="F200" s="24">
        <v>17.100000000000001</v>
      </c>
      <c r="H200" t="str">
        <f t="shared" si="6"/>
        <v/>
      </c>
      <c r="L200" t="str">
        <f t="shared" si="7"/>
        <v/>
      </c>
    </row>
    <row r="201" spans="2:12" x14ac:dyDescent="0.25">
      <c r="B201" s="26">
        <v>42567</v>
      </c>
      <c r="C201" s="24">
        <v>18</v>
      </c>
      <c r="D201" s="24">
        <v>14</v>
      </c>
      <c r="E201" s="24">
        <v>0.1</v>
      </c>
      <c r="F201" s="24">
        <v>15.5</v>
      </c>
      <c r="H201" t="str">
        <f t="shared" si="6"/>
        <v/>
      </c>
      <c r="L201" t="str">
        <f t="shared" si="7"/>
        <v/>
      </c>
    </row>
    <row r="202" spans="2:12" x14ac:dyDescent="0.25">
      <c r="B202" s="26">
        <v>42568</v>
      </c>
      <c r="C202" s="24">
        <v>25.6</v>
      </c>
      <c r="D202" s="24">
        <v>12.6</v>
      </c>
      <c r="E202" s="24">
        <v>0.1</v>
      </c>
      <c r="F202" s="24">
        <v>17.7</v>
      </c>
      <c r="H202" t="str">
        <f t="shared" si="6"/>
        <v/>
      </c>
      <c r="L202" t="str">
        <f t="shared" si="7"/>
        <v/>
      </c>
    </row>
    <row r="203" spans="2:12" x14ac:dyDescent="0.25">
      <c r="B203" s="26">
        <v>42569</v>
      </c>
      <c r="C203" s="24">
        <v>29.2</v>
      </c>
      <c r="D203" s="24">
        <v>12.5</v>
      </c>
      <c r="E203" s="24">
        <v>-1</v>
      </c>
      <c r="F203" s="24">
        <v>20.8</v>
      </c>
      <c r="H203" t="str">
        <f t="shared" si="6"/>
        <v/>
      </c>
      <c r="L203" t="str">
        <f t="shared" si="7"/>
        <v/>
      </c>
    </row>
    <row r="204" spans="2:12" x14ac:dyDescent="0.25">
      <c r="B204" s="26">
        <v>42570</v>
      </c>
      <c r="C204" s="24">
        <v>28.8</v>
      </c>
      <c r="D204" s="24">
        <v>16</v>
      </c>
      <c r="E204" s="24">
        <v>-1</v>
      </c>
      <c r="F204" s="24">
        <v>21.3</v>
      </c>
      <c r="H204" t="str">
        <f t="shared" si="6"/>
        <v/>
      </c>
      <c r="L204" t="str">
        <f t="shared" si="7"/>
        <v/>
      </c>
    </row>
    <row r="205" spans="2:12" x14ac:dyDescent="0.25">
      <c r="B205" s="26">
        <v>42571</v>
      </c>
      <c r="C205" s="24">
        <v>30.2</v>
      </c>
      <c r="D205" s="24">
        <v>14.7</v>
      </c>
      <c r="E205" s="24">
        <v>-1</v>
      </c>
      <c r="F205" s="24">
        <v>22.2</v>
      </c>
      <c r="H205" t="str">
        <f t="shared" si="6"/>
        <v/>
      </c>
      <c r="L205" t="str">
        <f t="shared" si="7"/>
        <v/>
      </c>
    </row>
    <row r="206" spans="2:12" x14ac:dyDescent="0.25">
      <c r="B206" s="26">
        <v>42572</v>
      </c>
      <c r="C206" s="24">
        <v>31.4</v>
      </c>
      <c r="D206" s="24">
        <v>15.3</v>
      </c>
      <c r="E206" s="24">
        <v>3.4</v>
      </c>
      <c r="F206" s="24">
        <v>23.3</v>
      </c>
      <c r="H206" t="str">
        <f t="shared" si="6"/>
        <v/>
      </c>
      <c r="L206" t="str">
        <f t="shared" si="7"/>
        <v/>
      </c>
    </row>
    <row r="207" spans="2:12" x14ac:dyDescent="0.25">
      <c r="B207" s="26">
        <v>42573</v>
      </c>
      <c r="C207" s="24">
        <v>30.1</v>
      </c>
      <c r="D207" s="24">
        <v>18</v>
      </c>
      <c r="E207" s="24">
        <v>-1</v>
      </c>
      <c r="F207" s="24">
        <v>23.9</v>
      </c>
      <c r="H207" t="str">
        <f t="shared" si="6"/>
        <v/>
      </c>
      <c r="L207" t="str">
        <f t="shared" si="7"/>
        <v/>
      </c>
    </row>
    <row r="208" spans="2:12" x14ac:dyDescent="0.25">
      <c r="B208" s="26">
        <v>42574</v>
      </c>
      <c r="C208" s="24">
        <v>32.799999999999997</v>
      </c>
      <c r="D208" s="24">
        <v>17</v>
      </c>
      <c r="E208" s="24">
        <v>-1</v>
      </c>
      <c r="F208" s="24">
        <v>23.8</v>
      </c>
      <c r="H208" t="str">
        <f t="shared" si="6"/>
        <v/>
      </c>
      <c r="L208" t="str">
        <f t="shared" si="7"/>
        <v/>
      </c>
    </row>
    <row r="209" spans="2:12" x14ac:dyDescent="0.25">
      <c r="B209" s="26">
        <v>42575</v>
      </c>
      <c r="C209" s="24">
        <v>30.6</v>
      </c>
      <c r="D209" s="24">
        <v>15.9</v>
      </c>
      <c r="E209" s="24">
        <v>-1</v>
      </c>
      <c r="F209" s="24">
        <v>23.6</v>
      </c>
      <c r="H209" t="str">
        <f t="shared" si="6"/>
        <v/>
      </c>
      <c r="L209" t="str">
        <f t="shared" si="7"/>
        <v/>
      </c>
    </row>
    <row r="210" spans="2:12" x14ac:dyDescent="0.25">
      <c r="B210" s="26">
        <v>42576</v>
      </c>
      <c r="C210" s="24">
        <v>28.5</v>
      </c>
      <c r="D210" s="24">
        <v>18.899999999999999</v>
      </c>
      <c r="E210" s="24">
        <v>1.8</v>
      </c>
      <c r="F210" s="24">
        <v>22.5</v>
      </c>
      <c r="H210" t="str">
        <f t="shared" si="6"/>
        <v/>
      </c>
      <c r="L210" t="str">
        <f t="shared" si="7"/>
        <v/>
      </c>
    </row>
    <row r="211" spans="2:12" x14ac:dyDescent="0.25">
      <c r="B211" s="26">
        <v>42577</v>
      </c>
      <c r="C211" s="24">
        <v>29.9</v>
      </c>
      <c r="D211" s="24">
        <v>16.2</v>
      </c>
      <c r="E211" s="24">
        <v>-1</v>
      </c>
      <c r="F211" s="24">
        <v>22.2</v>
      </c>
      <c r="H211" t="str">
        <f t="shared" si="6"/>
        <v/>
      </c>
      <c r="L211" t="str">
        <f t="shared" si="7"/>
        <v/>
      </c>
    </row>
    <row r="212" spans="2:12" x14ac:dyDescent="0.25">
      <c r="B212" s="26">
        <v>42578</v>
      </c>
      <c r="C212" s="24">
        <v>28.9</v>
      </c>
      <c r="D212" s="24">
        <v>16.600000000000001</v>
      </c>
      <c r="E212" s="24">
        <v>1.3</v>
      </c>
      <c r="F212" s="24">
        <v>21.3</v>
      </c>
      <c r="H212" t="str">
        <f t="shared" si="6"/>
        <v/>
      </c>
      <c r="L212" t="str">
        <f t="shared" si="7"/>
        <v/>
      </c>
    </row>
    <row r="213" spans="2:12" x14ac:dyDescent="0.25">
      <c r="B213" s="26">
        <v>42579</v>
      </c>
      <c r="C213" s="24">
        <v>27.4</v>
      </c>
      <c r="D213" s="24">
        <v>17</v>
      </c>
      <c r="E213" s="24">
        <v>19.2</v>
      </c>
      <c r="F213" s="24">
        <v>20.9</v>
      </c>
      <c r="H213" t="str">
        <f t="shared" si="6"/>
        <v/>
      </c>
      <c r="L213" t="str">
        <f t="shared" si="7"/>
        <v/>
      </c>
    </row>
    <row r="214" spans="2:12" x14ac:dyDescent="0.25">
      <c r="B214" s="26">
        <v>42580</v>
      </c>
      <c r="C214" s="24">
        <v>29.2</v>
      </c>
      <c r="D214" s="24">
        <v>16.899999999999999</v>
      </c>
      <c r="E214" s="24">
        <v>3.5</v>
      </c>
      <c r="F214" s="24">
        <v>22.3</v>
      </c>
      <c r="H214" t="str">
        <f t="shared" si="6"/>
        <v/>
      </c>
      <c r="L214" t="str">
        <f t="shared" si="7"/>
        <v/>
      </c>
    </row>
    <row r="215" spans="2:12" x14ac:dyDescent="0.25">
      <c r="B215" s="26">
        <v>42581</v>
      </c>
      <c r="C215" s="24">
        <v>31</v>
      </c>
      <c r="D215" s="24">
        <v>16.2</v>
      </c>
      <c r="E215" s="24">
        <v>-1</v>
      </c>
      <c r="F215" s="24">
        <v>24.6</v>
      </c>
      <c r="H215" t="str">
        <f t="shared" si="6"/>
        <v/>
      </c>
      <c r="L215" t="str">
        <f t="shared" si="7"/>
        <v/>
      </c>
    </row>
    <row r="216" spans="2:12" x14ac:dyDescent="0.25">
      <c r="B216" s="26">
        <v>42582</v>
      </c>
      <c r="C216" s="24">
        <v>32</v>
      </c>
      <c r="D216" s="24">
        <v>19.2</v>
      </c>
      <c r="E216" s="24">
        <v>-1</v>
      </c>
      <c r="F216" s="24">
        <v>23.2</v>
      </c>
      <c r="H216" t="str">
        <f t="shared" si="6"/>
        <v/>
      </c>
      <c r="L216" t="str">
        <f t="shared" si="7"/>
        <v/>
      </c>
    </row>
    <row r="217" spans="2:12" x14ac:dyDescent="0.25">
      <c r="B217" s="26">
        <v>42583</v>
      </c>
      <c r="C217" s="24">
        <v>24</v>
      </c>
      <c r="D217" s="24">
        <v>15.6</v>
      </c>
      <c r="E217" s="24">
        <v>39</v>
      </c>
      <c r="F217" s="24">
        <v>18.399999999999999</v>
      </c>
      <c r="H217" t="str">
        <f t="shared" si="6"/>
        <v/>
      </c>
      <c r="L217" t="str">
        <f t="shared" si="7"/>
        <v/>
      </c>
    </row>
    <row r="218" spans="2:12" x14ac:dyDescent="0.25">
      <c r="B218" s="26">
        <v>42584</v>
      </c>
      <c r="C218" s="24">
        <v>26.2</v>
      </c>
      <c r="D218" s="24">
        <v>13.2</v>
      </c>
      <c r="E218" s="24">
        <v>0.6</v>
      </c>
      <c r="F218" s="24">
        <v>19.3</v>
      </c>
      <c r="H218" t="str">
        <f t="shared" si="6"/>
        <v/>
      </c>
      <c r="L218" t="str">
        <f t="shared" si="7"/>
        <v/>
      </c>
    </row>
    <row r="219" spans="2:12" x14ac:dyDescent="0.25">
      <c r="B219" s="26">
        <v>42585</v>
      </c>
      <c r="C219" s="24">
        <v>28.3</v>
      </c>
      <c r="D219" s="24">
        <v>14.4</v>
      </c>
      <c r="E219" s="24">
        <v>-1</v>
      </c>
      <c r="F219" s="24">
        <v>21.1</v>
      </c>
      <c r="H219" t="str">
        <f t="shared" si="6"/>
        <v/>
      </c>
      <c r="L219" t="str">
        <f t="shared" si="7"/>
        <v/>
      </c>
    </row>
    <row r="220" spans="2:12" x14ac:dyDescent="0.25">
      <c r="B220" s="26">
        <v>42586</v>
      </c>
      <c r="C220" s="24">
        <v>30.3</v>
      </c>
      <c r="D220" s="24">
        <v>13.7</v>
      </c>
      <c r="E220" s="24">
        <v>-1</v>
      </c>
      <c r="F220" s="24">
        <v>22.1</v>
      </c>
      <c r="H220" t="str">
        <f t="shared" si="6"/>
        <v/>
      </c>
      <c r="L220" t="str">
        <f t="shared" si="7"/>
        <v/>
      </c>
    </row>
    <row r="221" spans="2:12" x14ac:dyDescent="0.25">
      <c r="B221" s="26">
        <v>42587</v>
      </c>
      <c r="C221" s="24">
        <v>30.7</v>
      </c>
      <c r="D221" s="24">
        <v>14.7</v>
      </c>
      <c r="E221" s="24">
        <v>-1</v>
      </c>
      <c r="F221" s="24">
        <v>19.5</v>
      </c>
      <c r="H221" t="str">
        <f t="shared" si="6"/>
        <v/>
      </c>
      <c r="L221" t="str">
        <f t="shared" si="7"/>
        <v/>
      </c>
    </row>
    <row r="222" spans="2:12" x14ac:dyDescent="0.25">
      <c r="B222" s="26">
        <v>42588</v>
      </c>
      <c r="C222" s="24">
        <v>26.8</v>
      </c>
      <c r="D222" s="24">
        <v>14.1</v>
      </c>
      <c r="E222" s="24">
        <v>20.2</v>
      </c>
      <c r="F222" s="24">
        <v>18.100000000000001</v>
      </c>
      <c r="H222" t="str">
        <f t="shared" si="6"/>
        <v/>
      </c>
      <c r="L222" t="str">
        <f t="shared" si="7"/>
        <v/>
      </c>
    </row>
    <row r="223" spans="2:12" x14ac:dyDescent="0.25">
      <c r="B223" s="26">
        <v>42589</v>
      </c>
      <c r="C223" s="24">
        <v>26.7</v>
      </c>
      <c r="D223" s="24">
        <v>12.9</v>
      </c>
      <c r="E223" s="24">
        <v>-1</v>
      </c>
      <c r="F223" s="24">
        <v>18.8</v>
      </c>
      <c r="H223" t="str">
        <f t="shared" si="6"/>
        <v/>
      </c>
      <c r="L223" t="str">
        <f t="shared" si="7"/>
        <v/>
      </c>
    </row>
    <row r="224" spans="2:12" x14ac:dyDescent="0.25">
      <c r="B224" s="26">
        <v>42590</v>
      </c>
      <c r="C224" s="24">
        <v>27.7</v>
      </c>
      <c r="D224" s="24">
        <v>10.5</v>
      </c>
      <c r="E224" s="24">
        <v>-1</v>
      </c>
      <c r="F224" s="24">
        <v>18.600000000000001</v>
      </c>
      <c r="H224" t="str">
        <f t="shared" si="6"/>
        <v/>
      </c>
      <c r="L224" t="str">
        <f t="shared" si="7"/>
        <v/>
      </c>
    </row>
    <row r="225" spans="2:12" x14ac:dyDescent="0.25">
      <c r="B225" s="26">
        <v>42591</v>
      </c>
      <c r="C225" s="24">
        <v>28.9</v>
      </c>
      <c r="D225" s="24">
        <v>11.4</v>
      </c>
      <c r="E225" s="24">
        <v>-1</v>
      </c>
      <c r="F225" s="24">
        <v>19.7</v>
      </c>
      <c r="H225" t="str">
        <f t="shared" si="6"/>
        <v/>
      </c>
      <c r="L225" t="str">
        <f t="shared" si="7"/>
        <v/>
      </c>
    </row>
    <row r="226" spans="2:12" x14ac:dyDescent="0.25">
      <c r="B226" s="26">
        <v>42592</v>
      </c>
      <c r="C226" s="24">
        <v>18</v>
      </c>
      <c r="D226" s="24">
        <v>12.1</v>
      </c>
      <c r="E226" s="24">
        <v>-1</v>
      </c>
      <c r="F226" s="24">
        <v>13.9</v>
      </c>
      <c r="H226" t="str">
        <f t="shared" si="6"/>
        <v/>
      </c>
      <c r="L226" t="str">
        <f t="shared" si="7"/>
        <v/>
      </c>
    </row>
    <row r="227" spans="2:12" x14ac:dyDescent="0.25">
      <c r="B227" s="26">
        <v>42593</v>
      </c>
      <c r="C227" s="24">
        <v>19.8</v>
      </c>
      <c r="D227" s="24">
        <v>10.3</v>
      </c>
      <c r="E227" s="24">
        <v>27.3</v>
      </c>
      <c r="F227" s="24">
        <v>13.1</v>
      </c>
      <c r="H227" t="str">
        <f t="shared" si="6"/>
        <v/>
      </c>
      <c r="L227" t="str">
        <f t="shared" si="7"/>
        <v/>
      </c>
    </row>
    <row r="228" spans="2:12" x14ac:dyDescent="0.25">
      <c r="B228" s="26">
        <v>42594</v>
      </c>
      <c r="C228" s="24">
        <v>22.6</v>
      </c>
      <c r="D228" s="24">
        <v>5.9</v>
      </c>
      <c r="E228" s="24">
        <v>5.8</v>
      </c>
      <c r="F228" s="24">
        <v>15</v>
      </c>
      <c r="H228" t="str">
        <f t="shared" si="6"/>
        <v/>
      </c>
      <c r="L228" t="str">
        <f t="shared" si="7"/>
        <v/>
      </c>
    </row>
    <row r="229" spans="2:12" x14ac:dyDescent="0.25">
      <c r="B229" s="26">
        <v>42595</v>
      </c>
      <c r="C229" s="24">
        <v>26.1</v>
      </c>
      <c r="D229" s="24">
        <v>12.5</v>
      </c>
      <c r="E229" s="24">
        <v>-1</v>
      </c>
      <c r="F229" s="24">
        <v>18.8</v>
      </c>
      <c r="H229" t="str">
        <f t="shared" si="6"/>
        <v/>
      </c>
      <c r="L229" t="str">
        <f t="shared" si="7"/>
        <v/>
      </c>
    </row>
    <row r="230" spans="2:12" x14ac:dyDescent="0.25">
      <c r="B230" s="26">
        <v>42596</v>
      </c>
      <c r="C230" s="24">
        <v>28.1</v>
      </c>
      <c r="D230" s="24">
        <v>11.4</v>
      </c>
      <c r="E230" s="24">
        <v>-1</v>
      </c>
      <c r="F230" s="24">
        <v>20.3</v>
      </c>
      <c r="H230" t="str">
        <f t="shared" si="6"/>
        <v/>
      </c>
      <c r="L230" t="str">
        <f t="shared" si="7"/>
        <v/>
      </c>
    </row>
    <row r="231" spans="2:12" x14ac:dyDescent="0.25">
      <c r="B231" s="26">
        <v>42597</v>
      </c>
      <c r="C231" s="24">
        <v>29.7</v>
      </c>
      <c r="D231" s="24">
        <v>16.2</v>
      </c>
      <c r="E231" s="24">
        <v>-1</v>
      </c>
      <c r="F231" s="24">
        <v>21</v>
      </c>
      <c r="H231" t="str">
        <f t="shared" si="6"/>
        <v/>
      </c>
      <c r="L231" t="str">
        <f t="shared" si="7"/>
        <v/>
      </c>
    </row>
    <row r="232" spans="2:12" x14ac:dyDescent="0.25">
      <c r="B232" s="26">
        <v>42598</v>
      </c>
      <c r="C232" s="24">
        <v>27.1</v>
      </c>
      <c r="D232" s="24">
        <v>14.4</v>
      </c>
      <c r="E232" s="24">
        <v>9.3000000000000007</v>
      </c>
      <c r="F232" s="24">
        <v>20.399999999999999</v>
      </c>
      <c r="H232" t="str">
        <f t="shared" si="6"/>
        <v/>
      </c>
      <c r="L232" t="str">
        <f t="shared" si="7"/>
        <v/>
      </c>
    </row>
    <row r="233" spans="2:12" x14ac:dyDescent="0.25">
      <c r="B233" s="26">
        <v>42599</v>
      </c>
      <c r="C233" s="24">
        <v>22.9</v>
      </c>
      <c r="D233" s="24">
        <v>16.600000000000001</v>
      </c>
      <c r="E233" s="24">
        <v>-1</v>
      </c>
      <c r="F233" s="24">
        <v>18.7</v>
      </c>
      <c r="H233" t="str">
        <f t="shared" si="6"/>
        <v/>
      </c>
      <c r="L233" t="str">
        <f t="shared" si="7"/>
        <v/>
      </c>
    </row>
    <row r="234" spans="2:12" x14ac:dyDescent="0.25">
      <c r="B234" s="26">
        <v>42600</v>
      </c>
      <c r="C234" s="24">
        <v>25.3</v>
      </c>
      <c r="D234" s="24">
        <v>15.3</v>
      </c>
      <c r="E234" s="24">
        <v>3.8</v>
      </c>
      <c r="F234" s="24">
        <v>19.100000000000001</v>
      </c>
      <c r="H234" t="str">
        <f t="shared" si="6"/>
        <v/>
      </c>
      <c r="L234" t="str">
        <f t="shared" si="7"/>
        <v/>
      </c>
    </row>
    <row r="235" spans="2:12" x14ac:dyDescent="0.25">
      <c r="B235" s="26">
        <v>42601</v>
      </c>
      <c r="C235" s="24">
        <v>26.5</v>
      </c>
      <c r="D235" s="24">
        <v>15.2</v>
      </c>
      <c r="E235" s="24">
        <v>0.6</v>
      </c>
      <c r="F235" s="24">
        <v>20.100000000000001</v>
      </c>
      <c r="H235" t="str">
        <f t="shared" si="6"/>
        <v/>
      </c>
      <c r="L235" t="str">
        <f t="shared" si="7"/>
        <v/>
      </c>
    </row>
    <row r="236" spans="2:12" x14ac:dyDescent="0.25">
      <c r="B236" s="26">
        <v>42602</v>
      </c>
      <c r="C236" s="24">
        <v>28</v>
      </c>
      <c r="D236" s="24">
        <v>13.9</v>
      </c>
      <c r="E236" s="24">
        <v>-1</v>
      </c>
      <c r="F236" s="24">
        <v>21.7</v>
      </c>
      <c r="H236" t="str">
        <f t="shared" si="6"/>
        <v/>
      </c>
      <c r="L236" t="str">
        <f t="shared" si="7"/>
        <v/>
      </c>
    </row>
    <row r="237" spans="2:12" x14ac:dyDescent="0.25">
      <c r="B237" s="26">
        <v>42603</v>
      </c>
      <c r="C237" s="24">
        <v>24.3</v>
      </c>
      <c r="D237" s="24">
        <v>15.4</v>
      </c>
      <c r="E237" s="24">
        <v>22.8</v>
      </c>
      <c r="F237" s="24">
        <v>17.8</v>
      </c>
      <c r="H237" t="str">
        <f t="shared" si="6"/>
        <v/>
      </c>
      <c r="L237" t="str">
        <f t="shared" si="7"/>
        <v/>
      </c>
    </row>
    <row r="238" spans="2:12" x14ac:dyDescent="0.25">
      <c r="B238" s="26">
        <v>42604</v>
      </c>
      <c r="C238" s="24">
        <v>24</v>
      </c>
      <c r="D238" s="24">
        <v>13.1</v>
      </c>
      <c r="E238" s="24">
        <v>28.1</v>
      </c>
      <c r="F238" s="24">
        <v>17.7</v>
      </c>
      <c r="H238" t="str">
        <f t="shared" si="6"/>
        <v/>
      </c>
      <c r="L238" t="str">
        <f t="shared" si="7"/>
        <v/>
      </c>
    </row>
    <row r="239" spans="2:12" x14ac:dyDescent="0.25">
      <c r="B239" s="26">
        <v>42605</v>
      </c>
      <c r="C239" s="24">
        <v>26.2</v>
      </c>
      <c r="D239" s="24">
        <v>11.3</v>
      </c>
      <c r="E239" s="24">
        <v>-1</v>
      </c>
      <c r="F239" s="24">
        <v>18.100000000000001</v>
      </c>
      <c r="H239" t="str">
        <f t="shared" si="6"/>
        <v/>
      </c>
      <c r="L239" t="str">
        <f t="shared" si="7"/>
        <v/>
      </c>
    </row>
    <row r="240" spans="2:12" x14ac:dyDescent="0.25">
      <c r="B240" s="26">
        <v>42606</v>
      </c>
      <c r="C240" s="24">
        <v>26.7</v>
      </c>
      <c r="D240" s="24">
        <v>11.7</v>
      </c>
      <c r="E240" s="24">
        <v>-1</v>
      </c>
      <c r="F240" s="24">
        <v>18.8</v>
      </c>
      <c r="H240" t="str">
        <f t="shared" si="6"/>
        <v/>
      </c>
      <c r="L240" t="str">
        <f t="shared" si="7"/>
        <v/>
      </c>
    </row>
    <row r="241" spans="2:12" x14ac:dyDescent="0.25">
      <c r="B241" s="26">
        <v>42607</v>
      </c>
      <c r="C241" s="24">
        <v>26.8</v>
      </c>
      <c r="D241" s="24">
        <v>12</v>
      </c>
      <c r="E241" s="24">
        <v>-1</v>
      </c>
      <c r="F241" s="24">
        <v>18</v>
      </c>
      <c r="H241" t="str">
        <f t="shared" si="6"/>
        <v/>
      </c>
      <c r="L241" t="str">
        <f t="shared" si="7"/>
        <v/>
      </c>
    </row>
    <row r="242" spans="2:12" x14ac:dyDescent="0.25">
      <c r="B242" s="26">
        <v>42608</v>
      </c>
      <c r="C242" s="24">
        <v>27.7</v>
      </c>
      <c r="D242" s="24">
        <v>10.3</v>
      </c>
      <c r="E242" s="24">
        <v>-1</v>
      </c>
      <c r="F242" s="24">
        <v>18</v>
      </c>
      <c r="H242" t="str">
        <f t="shared" si="6"/>
        <v/>
      </c>
      <c r="L242" t="str">
        <f t="shared" si="7"/>
        <v/>
      </c>
    </row>
    <row r="243" spans="2:12" x14ac:dyDescent="0.25">
      <c r="B243" s="26">
        <v>42609</v>
      </c>
      <c r="C243" s="24">
        <v>29.2</v>
      </c>
      <c r="D243" s="24">
        <v>10.7</v>
      </c>
      <c r="E243" s="24">
        <v>-1</v>
      </c>
      <c r="F243" s="24">
        <v>19.3</v>
      </c>
      <c r="H243" t="str">
        <f t="shared" si="6"/>
        <v/>
      </c>
      <c r="L243" t="str">
        <f t="shared" si="7"/>
        <v/>
      </c>
    </row>
    <row r="244" spans="2:12" x14ac:dyDescent="0.25">
      <c r="B244" s="26">
        <v>42610</v>
      </c>
      <c r="C244" s="24">
        <v>30</v>
      </c>
      <c r="D244" s="24">
        <v>12.2</v>
      </c>
      <c r="E244" s="24">
        <v>-1</v>
      </c>
      <c r="F244" s="24">
        <v>20</v>
      </c>
      <c r="H244" t="str">
        <f t="shared" si="6"/>
        <v/>
      </c>
      <c r="L244" t="str">
        <f t="shared" si="7"/>
        <v/>
      </c>
    </row>
    <row r="245" spans="2:12" x14ac:dyDescent="0.25">
      <c r="B245" s="26">
        <v>42611</v>
      </c>
      <c r="C245" s="24">
        <v>30.5</v>
      </c>
      <c r="D245" s="24">
        <v>13.4</v>
      </c>
      <c r="E245" s="24">
        <v>-1</v>
      </c>
      <c r="F245" s="24">
        <v>20.6</v>
      </c>
      <c r="H245" t="str">
        <f t="shared" si="6"/>
        <v/>
      </c>
      <c r="L245" t="str">
        <f t="shared" si="7"/>
        <v/>
      </c>
    </row>
    <row r="246" spans="2:12" x14ac:dyDescent="0.25">
      <c r="B246" s="26">
        <v>42612</v>
      </c>
      <c r="C246" s="24">
        <v>27.5</v>
      </c>
      <c r="D246" s="24">
        <v>16.100000000000001</v>
      </c>
      <c r="E246" s="24">
        <v>15.2</v>
      </c>
      <c r="F246" s="24">
        <v>19.100000000000001</v>
      </c>
      <c r="H246" t="str">
        <f t="shared" si="6"/>
        <v/>
      </c>
      <c r="L246" t="str">
        <f t="shared" si="7"/>
        <v/>
      </c>
    </row>
    <row r="247" spans="2:12" x14ac:dyDescent="0.25">
      <c r="B247" s="26">
        <v>42613</v>
      </c>
      <c r="C247" s="24">
        <v>26.1</v>
      </c>
      <c r="D247" s="24">
        <v>11.9</v>
      </c>
      <c r="E247" s="24">
        <v>-1</v>
      </c>
      <c r="F247" s="24">
        <v>17.600000000000001</v>
      </c>
      <c r="H247" t="str">
        <f t="shared" si="6"/>
        <v/>
      </c>
      <c r="L247" t="str">
        <f t="shared" si="7"/>
        <v/>
      </c>
    </row>
    <row r="248" spans="2:12" x14ac:dyDescent="0.25">
      <c r="B248" s="26">
        <v>42614</v>
      </c>
      <c r="C248" s="24">
        <v>27.9</v>
      </c>
      <c r="D248" s="24">
        <v>10.5</v>
      </c>
      <c r="E248" s="24">
        <v>-1</v>
      </c>
      <c r="F248" s="24">
        <v>19.8</v>
      </c>
      <c r="H248" t="str">
        <f t="shared" si="6"/>
        <v/>
      </c>
      <c r="L248" t="str">
        <f t="shared" si="7"/>
        <v/>
      </c>
    </row>
    <row r="249" spans="2:12" x14ac:dyDescent="0.25">
      <c r="B249" s="26">
        <v>42615</v>
      </c>
      <c r="C249" s="24">
        <v>28.9</v>
      </c>
      <c r="D249" s="24">
        <v>16.8</v>
      </c>
      <c r="E249" s="24">
        <v>0.1</v>
      </c>
      <c r="F249" s="24">
        <v>20.5</v>
      </c>
      <c r="H249" t="str">
        <f t="shared" si="6"/>
        <v/>
      </c>
      <c r="L249" t="str">
        <f t="shared" si="7"/>
        <v/>
      </c>
    </row>
    <row r="250" spans="2:12" x14ac:dyDescent="0.25">
      <c r="B250" s="26">
        <v>42616</v>
      </c>
      <c r="C250" s="24">
        <v>29</v>
      </c>
      <c r="D250" s="24">
        <v>12.7</v>
      </c>
      <c r="E250" s="24">
        <v>-1</v>
      </c>
      <c r="F250" s="24">
        <v>19.600000000000001</v>
      </c>
      <c r="H250" t="str">
        <f t="shared" si="6"/>
        <v/>
      </c>
      <c r="L250" t="str">
        <f t="shared" si="7"/>
        <v/>
      </c>
    </row>
    <row r="251" spans="2:12" x14ac:dyDescent="0.25">
      <c r="B251" s="26">
        <v>42617</v>
      </c>
      <c r="C251" s="24">
        <v>29.7</v>
      </c>
      <c r="D251" s="24">
        <v>14.6</v>
      </c>
      <c r="E251" s="24">
        <v>-1</v>
      </c>
      <c r="F251" s="24">
        <v>21.6</v>
      </c>
      <c r="H251" t="str">
        <f t="shared" si="6"/>
        <v/>
      </c>
      <c r="L251" t="str">
        <f t="shared" si="7"/>
        <v/>
      </c>
    </row>
    <row r="252" spans="2:12" x14ac:dyDescent="0.25">
      <c r="B252" s="26">
        <v>42618</v>
      </c>
      <c r="C252" s="24">
        <v>22.8</v>
      </c>
      <c r="D252" s="24">
        <v>14.1</v>
      </c>
      <c r="E252" s="24">
        <v>6.8</v>
      </c>
      <c r="F252" s="24">
        <v>17.3</v>
      </c>
      <c r="H252" t="str">
        <f t="shared" si="6"/>
        <v/>
      </c>
      <c r="L252" t="str">
        <f t="shared" si="7"/>
        <v/>
      </c>
    </row>
    <row r="253" spans="2:12" x14ac:dyDescent="0.25">
      <c r="B253" s="26">
        <v>42619</v>
      </c>
      <c r="C253" s="24">
        <v>16.7</v>
      </c>
      <c r="D253" s="24">
        <v>13.8</v>
      </c>
      <c r="E253" s="24">
        <v>1.2</v>
      </c>
      <c r="F253" s="24">
        <v>15</v>
      </c>
      <c r="H253" t="str">
        <f t="shared" si="6"/>
        <v/>
      </c>
      <c r="L253" t="str">
        <f t="shared" si="7"/>
        <v/>
      </c>
    </row>
    <row r="254" spans="2:12" x14ac:dyDescent="0.25">
      <c r="B254" s="26">
        <v>42620</v>
      </c>
      <c r="C254" s="24">
        <v>24.5</v>
      </c>
      <c r="D254" s="24">
        <v>13.5</v>
      </c>
      <c r="E254" s="24">
        <v>1.5</v>
      </c>
      <c r="F254" s="24">
        <v>18.3</v>
      </c>
      <c r="H254" t="str">
        <f t="shared" si="6"/>
        <v/>
      </c>
      <c r="L254" t="str">
        <f t="shared" si="7"/>
        <v/>
      </c>
    </row>
    <row r="255" spans="2:12" x14ac:dyDescent="0.25">
      <c r="B255" s="26">
        <v>42621</v>
      </c>
      <c r="C255" s="24">
        <v>26.7</v>
      </c>
      <c r="D255" s="24">
        <v>13.3</v>
      </c>
      <c r="E255" s="24">
        <v>-1</v>
      </c>
      <c r="F255" s="24">
        <v>18.399999999999999</v>
      </c>
      <c r="H255" t="str">
        <f t="shared" si="6"/>
        <v/>
      </c>
      <c r="L255" t="str">
        <f t="shared" si="7"/>
        <v/>
      </c>
    </row>
    <row r="256" spans="2:12" x14ac:dyDescent="0.25">
      <c r="B256" s="26">
        <v>42622</v>
      </c>
      <c r="C256" s="24">
        <v>28.8</v>
      </c>
      <c r="D256" s="24">
        <v>11.9</v>
      </c>
      <c r="E256" s="24">
        <v>-1</v>
      </c>
      <c r="F256" s="24">
        <v>19.100000000000001</v>
      </c>
      <c r="H256" t="str">
        <f t="shared" si="6"/>
        <v/>
      </c>
      <c r="L256" t="str">
        <f t="shared" si="7"/>
        <v/>
      </c>
    </row>
    <row r="257" spans="2:12" x14ac:dyDescent="0.25">
      <c r="B257" s="26">
        <v>42623</v>
      </c>
      <c r="C257" s="24">
        <v>28.2</v>
      </c>
      <c r="D257" s="24">
        <v>12.2</v>
      </c>
      <c r="E257" s="24">
        <v>-1</v>
      </c>
      <c r="F257" s="24">
        <v>19.8</v>
      </c>
      <c r="H257" t="str">
        <f t="shared" si="6"/>
        <v/>
      </c>
      <c r="L257" t="str">
        <f t="shared" si="7"/>
        <v/>
      </c>
    </row>
    <row r="258" spans="2:12" x14ac:dyDescent="0.25">
      <c r="B258" s="26">
        <v>42624</v>
      </c>
      <c r="C258" s="24">
        <v>27.4</v>
      </c>
      <c r="D258" s="24">
        <v>12.8</v>
      </c>
      <c r="E258" s="24">
        <v>-1</v>
      </c>
      <c r="F258" s="24">
        <v>18.7</v>
      </c>
      <c r="H258" t="str">
        <f t="shared" si="6"/>
        <v/>
      </c>
      <c r="L258" t="str">
        <f t="shared" si="7"/>
        <v/>
      </c>
    </row>
    <row r="259" spans="2:12" x14ac:dyDescent="0.25">
      <c r="B259" s="26">
        <v>42625</v>
      </c>
      <c r="C259" s="24">
        <v>29.4</v>
      </c>
      <c r="D259" s="24">
        <v>12.7</v>
      </c>
      <c r="E259" s="24">
        <v>-1</v>
      </c>
      <c r="F259" s="24">
        <v>20.100000000000001</v>
      </c>
      <c r="H259" t="str">
        <f t="shared" si="6"/>
        <v/>
      </c>
      <c r="L259" t="str">
        <f t="shared" si="7"/>
        <v/>
      </c>
    </row>
    <row r="260" spans="2:12" x14ac:dyDescent="0.25">
      <c r="B260" s="26">
        <v>42626</v>
      </c>
      <c r="C260" s="24">
        <v>28.7</v>
      </c>
      <c r="D260" s="24">
        <v>12.9</v>
      </c>
      <c r="E260" s="24">
        <v>-1</v>
      </c>
      <c r="F260" s="24">
        <v>18.399999999999999</v>
      </c>
      <c r="H260" t="str">
        <f t="shared" ref="H260:H323" si="8">IF(C260-D260&lt;0, "MINT &gt; MAXT --&gt; NAPAKA!!!!","")</f>
        <v/>
      </c>
      <c r="L260" t="str">
        <f t="shared" si="7"/>
        <v/>
      </c>
    </row>
    <row r="261" spans="2:12" x14ac:dyDescent="0.25">
      <c r="B261" s="26">
        <v>42627</v>
      </c>
      <c r="C261" s="24">
        <v>27.2</v>
      </c>
      <c r="D261" s="24">
        <v>11.9</v>
      </c>
      <c r="E261" s="24">
        <v>-1</v>
      </c>
      <c r="F261" s="24">
        <v>18.3</v>
      </c>
      <c r="H261" t="str">
        <f t="shared" si="8"/>
        <v/>
      </c>
      <c r="L261" t="str">
        <f t="shared" ref="L261:L324" si="9">IF(AND(F261&gt;D261,F261&lt;C261),"","NAPAKA. KER NE VELJA TMIN&lt;TPOV&lt;TMAX")</f>
        <v/>
      </c>
    </row>
    <row r="262" spans="2:12" x14ac:dyDescent="0.25">
      <c r="B262" s="26">
        <v>42628</v>
      </c>
      <c r="C262" s="24">
        <v>27.4</v>
      </c>
      <c r="D262" s="24">
        <v>12</v>
      </c>
      <c r="E262" s="24">
        <v>-1</v>
      </c>
      <c r="F262" s="24">
        <v>18.7</v>
      </c>
      <c r="H262" t="str">
        <f t="shared" si="8"/>
        <v/>
      </c>
      <c r="L262" t="str">
        <f t="shared" si="9"/>
        <v/>
      </c>
    </row>
    <row r="263" spans="2:12" x14ac:dyDescent="0.25">
      <c r="B263" s="26">
        <v>42629</v>
      </c>
      <c r="C263" s="24">
        <v>25.6</v>
      </c>
      <c r="D263" s="24">
        <v>15.7</v>
      </c>
      <c r="E263" s="24">
        <v>2.4</v>
      </c>
      <c r="F263" s="24">
        <v>18.600000000000001</v>
      </c>
      <c r="H263" t="str">
        <f t="shared" si="8"/>
        <v/>
      </c>
      <c r="L263" t="str">
        <f t="shared" si="9"/>
        <v/>
      </c>
    </row>
    <row r="264" spans="2:12" x14ac:dyDescent="0.25">
      <c r="B264" s="26">
        <v>42630</v>
      </c>
      <c r="C264" s="24">
        <v>22.1</v>
      </c>
      <c r="D264" s="24">
        <v>14.3</v>
      </c>
      <c r="E264" s="24">
        <v>18.3</v>
      </c>
      <c r="F264" s="24">
        <v>16.399999999999999</v>
      </c>
      <c r="H264" t="str">
        <f t="shared" si="8"/>
        <v/>
      </c>
      <c r="L264" t="str">
        <f t="shared" si="9"/>
        <v/>
      </c>
    </row>
    <row r="265" spans="2:12" x14ac:dyDescent="0.25">
      <c r="B265" s="26">
        <v>42631</v>
      </c>
      <c r="C265" s="24">
        <v>21.8</v>
      </c>
      <c r="D265" s="24">
        <v>12.1</v>
      </c>
      <c r="E265" s="24">
        <v>-1</v>
      </c>
      <c r="F265" s="24">
        <v>16.100000000000001</v>
      </c>
      <c r="H265" t="str">
        <f t="shared" si="8"/>
        <v/>
      </c>
      <c r="L265" t="str">
        <f t="shared" si="9"/>
        <v/>
      </c>
    </row>
    <row r="266" spans="2:12" x14ac:dyDescent="0.25">
      <c r="B266" s="26">
        <v>42632</v>
      </c>
      <c r="C266" s="24">
        <v>23.1</v>
      </c>
      <c r="D266" s="24">
        <v>13.7</v>
      </c>
      <c r="E266" s="24">
        <v>5.2</v>
      </c>
      <c r="F266" s="24">
        <v>16.399999999999999</v>
      </c>
      <c r="H266" t="str">
        <f t="shared" si="8"/>
        <v/>
      </c>
      <c r="L266" t="str">
        <f t="shared" si="9"/>
        <v/>
      </c>
    </row>
    <row r="267" spans="2:12" x14ac:dyDescent="0.25">
      <c r="B267" s="26">
        <v>42633</v>
      </c>
      <c r="C267" s="24">
        <v>20.100000000000001</v>
      </c>
      <c r="D267" s="24">
        <v>9.3000000000000007</v>
      </c>
      <c r="E267" s="24">
        <v>5</v>
      </c>
      <c r="F267" s="24">
        <v>15.5</v>
      </c>
      <c r="H267" t="str">
        <f t="shared" si="8"/>
        <v/>
      </c>
      <c r="L267" t="str">
        <f t="shared" si="9"/>
        <v/>
      </c>
    </row>
    <row r="268" spans="2:12" x14ac:dyDescent="0.25">
      <c r="B268" s="26">
        <v>42634</v>
      </c>
      <c r="C268" s="24">
        <v>18.100000000000001</v>
      </c>
      <c r="D268" s="24">
        <v>7.9</v>
      </c>
      <c r="E268" s="24">
        <v>-1</v>
      </c>
      <c r="F268" s="24">
        <v>11.2</v>
      </c>
      <c r="H268" t="str">
        <f t="shared" si="8"/>
        <v/>
      </c>
      <c r="L268" t="str">
        <f t="shared" si="9"/>
        <v/>
      </c>
    </row>
    <row r="269" spans="2:12" x14ac:dyDescent="0.25">
      <c r="B269" s="26">
        <v>42635</v>
      </c>
      <c r="C269" s="24">
        <v>20</v>
      </c>
      <c r="D269" s="24">
        <v>4.5</v>
      </c>
      <c r="E269" s="24">
        <v>-1</v>
      </c>
      <c r="F269" s="24">
        <v>11</v>
      </c>
      <c r="H269" t="str">
        <f t="shared" si="8"/>
        <v/>
      </c>
      <c r="L269" t="str">
        <f t="shared" si="9"/>
        <v/>
      </c>
    </row>
    <row r="270" spans="2:12" x14ac:dyDescent="0.25">
      <c r="B270" s="26">
        <v>42636</v>
      </c>
      <c r="C270" s="24">
        <v>22.1</v>
      </c>
      <c r="D270" s="24">
        <v>5.6</v>
      </c>
      <c r="E270" s="24">
        <v>-1</v>
      </c>
      <c r="F270" s="24">
        <v>12.3</v>
      </c>
      <c r="H270" t="str">
        <f t="shared" si="8"/>
        <v/>
      </c>
      <c r="L270" t="str">
        <f t="shared" si="9"/>
        <v/>
      </c>
    </row>
    <row r="271" spans="2:12" x14ac:dyDescent="0.25">
      <c r="B271" s="26">
        <v>42637</v>
      </c>
      <c r="C271" s="24">
        <v>22.8</v>
      </c>
      <c r="D271" s="24">
        <v>7.2</v>
      </c>
      <c r="E271" s="24">
        <v>-1</v>
      </c>
      <c r="F271" s="24">
        <v>12.8</v>
      </c>
      <c r="H271" t="str">
        <f t="shared" si="8"/>
        <v/>
      </c>
      <c r="L271" t="str">
        <f t="shared" si="9"/>
        <v/>
      </c>
    </row>
    <row r="272" spans="2:12" x14ac:dyDescent="0.25">
      <c r="B272" s="26">
        <v>42638</v>
      </c>
      <c r="C272" s="24">
        <v>22.5</v>
      </c>
      <c r="D272" s="24">
        <v>5.6</v>
      </c>
      <c r="E272" s="24">
        <v>-1</v>
      </c>
      <c r="F272" s="24">
        <v>12.3</v>
      </c>
      <c r="H272" t="str">
        <f t="shared" si="8"/>
        <v/>
      </c>
      <c r="L272" t="str">
        <f t="shared" si="9"/>
        <v/>
      </c>
    </row>
    <row r="273" spans="2:12" x14ac:dyDescent="0.25">
      <c r="B273" s="26">
        <v>42639</v>
      </c>
      <c r="C273" s="24">
        <v>21.2</v>
      </c>
      <c r="D273" s="24">
        <v>6.2</v>
      </c>
      <c r="E273" s="24">
        <v>-1</v>
      </c>
      <c r="F273" s="24">
        <v>12.3</v>
      </c>
      <c r="H273" t="str">
        <f t="shared" si="8"/>
        <v/>
      </c>
      <c r="L273" t="str">
        <f t="shared" si="9"/>
        <v/>
      </c>
    </row>
    <row r="274" spans="2:12" x14ac:dyDescent="0.25">
      <c r="B274" s="26">
        <v>42640</v>
      </c>
      <c r="C274" s="24">
        <v>22</v>
      </c>
      <c r="D274" s="24">
        <v>8</v>
      </c>
      <c r="E274" s="24">
        <v>-1</v>
      </c>
      <c r="F274" s="24">
        <v>12.4</v>
      </c>
      <c r="H274" t="str">
        <f t="shared" si="8"/>
        <v/>
      </c>
      <c r="L274" t="str">
        <f t="shared" si="9"/>
        <v/>
      </c>
    </row>
    <row r="275" spans="2:12" x14ac:dyDescent="0.25">
      <c r="B275" s="26">
        <v>42641</v>
      </c>
      <c r="C275" s="24">
        <v>22.6</v>
      </c>
      <c r="D275" s="24">
        <v>4.8</v>
      </c>
      <c r="E275" s="24">
        <v>-1</v>
      </c>
      <c r="F275" s="24">
        <v>12.6</v>
      </c>
      <c r="H275" t="str">
        <f t="shared" si="8"/>
        <v/>
      </c>
      <c r="L275" t="str">
        <f t="shared" si="9"/>
        <v/>
      </c>
    </row>
    <row r="276" spans="2:12" x14ac:dyDescent="0.25">
      <c r="B276" s="26">
        <v>42642</v>
      </c>
      <c r="C276" s="24">
        <v>25.5</v>
      </c>
      <c r="D276" s="24">
        <v>7.1</v>
      </c>
      <c r="E276" s="24">
        <v>-1</v>
      </c>
      <c r="F276" s="24">
        <v>14.7</v>
      </c>
      <c r="H276" t="str">
        <f t="shared" si="8"/>
        <v/>
      </c>
      <c r="L276" t="str">
        <f t="shared" si="9"/>
        <v/>
      </c>
    </row>
    <row r="277" spans="2:12" x14ac:dyDescent="0.25">
      <c r="B277" s="26">
        <v>42643</v>
      </c>
      <c r="C277" s="24">
        <v>24.1</v>
      </c>
      <c r="D277" s="24">
        <v>8.8000000000000007</v>
      </c>
      <c r="E277" s="24">
        <v>-1</v>
      </c>
      <c r="F277" s="24">
        <v>15.8</v>
      </c>
      <c r="H277" t="str">
        <f t="shared" si="8"/>
        <v/>
      </c>
      <c r="L277" t="str">
        <f t="shared" si="9"/>
        <v/>
      </c>
    </row>
    <row r="278" spans="2:12" x14ac:dyDescent="0.25">
      <c r="B278" s="26">
        <v>42644</v>
      </c>
      <c r="C278" s="24">
        <v>24.1</v>
      </c>
      <c r="D278" s="24">
        <v>9.1999999999999993</v>
      </c>
      <c r="E278" s="24">
        <v>-1</v>
      </c>
      <c r="F278" s="24">
        <v>17.5</v>
      </c>
      <c r="H278" t="str">
        <f t="shared" si="8"/>
        <v/>
      </c>
      <c r="L278" t="str">
        <f t="shared" si="9"/>
        <v/>
      </c>
    </row>
    <row r="279" spans="2:12" x14ac:dyDescent="0.25">
      <c r="B279" s="26">
        <v>42645</v>
      </c>
      <c r="C279" s="24">
        <v>18.5</v>
      </c>
      <c r="D279" s="24">
        <v>12.3</v>
      </c>
      <c r="E279" s="24">
        <v>0.4</v>
      </c>
      <c r="F279" s="24">
        <v>15.1</v>
      </c>
      <c r="H279" t="str">
        <f t="shared" si="8"/>
        <v/>
      </c>
      <c r="L279" t="str">
        <f t="shared" si="9"/>
        <v/>
      </c>
    </row>
    <row r="280" spans="2:12" x14ac:dyDescent="0.25">
      <c r="B280" s="26">
        <v>42646</v>
      </c>
      <c r="C280" s="24">
        <v>17.3</v>
      </c>
      <c r="D280" s="24">
        <v>6.7</v>
      </c>
      <c r="E280" s="24">
        <v>17.3</v>
      </c>
      <c r="F280" s="24">
        <v>10.3</v>
      </c>
      <c r="H280" t="str">
        <f t="shared" si="8"/>
        <v/>
      </c>
      <c r="L280" t="str">
        <f t="shared" si="9"/>
        <v/>
      </c>
    </row>
    <row r="281" spans="2:12" x14ac:dyDescent="0.25">
      <c r="B281" s="26">
        <v>42647</v>
      </c>
      <c r="C281" s="24">
        <v>15.1</v>
      </c>
      <c r="D281" s="24">
        <v>3.2</v>
      </c>
      <c r="E281" s="24">
        <v>1.8</v>
      </c>
      <c r="F281" s="24">
        <v>10.3</v>
      </c>
      <c r="H281" t="str">
        <f t="shared" si="8"/>
        <v/>
      </c>
      <c r="L281" t="str">
        <f t="shared" si="9"/>
        <v/>
      </c>
    </row>
    <row r="282" spans="2:12" x14ac:dyDescent="0.25">
      <c r="B282" s="26">
        <v>42648</v>
      </c>
      <c r="C282" s="24">
        <v>14.5</v>
      </c>
      <c r="D282" s="24">
        <v>1</v>
      </c>
      <c r="E282" s="24">
        <v>0.2</v>
      </c>
      <c r="F282" s="24">
        <v>5.0999999999999996</v>
      </c>
      <c r="H282" t="str">
        <f t="shared" si="8"/>
        <v/>
      </c>
      <c r="L282" t="str">
        <f t="shared" si="9"/>
        <v/>
      </c>
    </row>
    <row r="283" spans="2:12" x14ac:dyDescent="0.25">
      <c r="B283" s="26">
        <v>42649</v>
      </c>
      <c r="C283" s="24">
        <v>16.2</v>
      </c>
      <c r="D283" s="24">
        <v>-1.8</v>
      </c>
      <c r="E283" s="24">
        <v>-1</v>
      </c>
      <c r="F283" s="24">
        <v>7.8</v>
      </c>
      <c r="H283" t="str">
        <f t="shared" si="8"/>
        <v/>
      </c>
      <c r="L283" t="str">
        <f t="shared" si="9"/>
        <v/>
      </c>
    </row>
    <row r="284" spans="2:12" x14ac:dyDescent="0.25">
      <c r="B284" s="26">
        <v>42650</v>
      </c>
      <c r="C284" s="24">
        <v>11</v>
      </c>
      <c r="D284" s="24">
        <v>3.3</v>
      </c>
      <c r="E284" s="24">
        <v>-1</v>
      </c>
      <c r="F284" s="24">
        <v>8.4</v>
      </c>
      <c r="H284" t="str">
        <f t="shared" si="8"/>
        <v/>
      </c>
      <c r="L284" t="str">
        <f t="shared" si="9"/>
        <v/>
      </c>
    </row>
    <row r="285" spans="2:12" x14ac:dyDescent="0.25">
      <c r="B285" s="26">
        <v>42651</v>
      </c>
      <c r="C285" s="24">
        <v>14.2</v>
      </c>
      <c r="D285" s="24">
        <v>2.6</v>
      </c>
      <c r="E285" s="24">
        <v>-1</v>
      </c>
      <c r="F285" s="24">
        <v>8.8000000000000007</v>
      </c>
      <c r="H285" t="str">
        <f t="shared" si="8"/>
        <v/>
      </c>
      <c r="L285" t="str">
        <f t="shared" si="9"/>
        <v/>
      </c>
    </row>
    <row r="286" spans="2:12" x14ac:dyDescent="0.25">
      <c r="B286" s="26">
        <v>42652</v>
      </c>
      <c r="C286" s="24">
        <v>13.5</v>
      </c>
      <c r="D286" s="24">
        <v>4.2</v>
      </c>
      <c r="E286" s="24">
        <v>1.3</v>
      </c>
      <c r="F286" s="24">
        <v>7.6</v>
      </c>
      <c r="H286" t="str">
        <f t="shared" si="8"/>
        <v/>
      </c>
      <c r="L286" t="str">
        <f t="shared" si="9"/>
        <v/>
      </c>
    </row>
    <row r="287" spans="2:12" x14ac:dyDescent="0.25">
      <c r="B287" s="26">
        <v>42653</v>
      </c>
      <c r="C287" s="24">
        <v>8.1999999999999993</v>
      </c>
      <c r="D287" s="24">
        <v>2.1</v>
      </c>
      <c r="E287" s="24">
        <v>-1</v>
      </c>
      <c r="F287" s="24">
        <v>6</v>
      </c>
      <c r="H287" t="str">
        <f t="shared" si="8"/>
        <v/>
      </c>
      <c r="L287" t="str">
        <f t="shared" si="9"/>
        <v/>
      </c>
    </row>
    <row r="288" spans="2:12" x14ac:dyDescent="0.25">
      <c r="B288" s="26">
        <v>42654</v>
      </c>
      <c r="C288" s="24">
        <v>8.8000000000000007</v>
      </c>
      <c r="D288" s="24">
        <v>4.0999999999999996</v>
      </c>
      <c r="E288" s="24">
        <v>7.5</v>
      </c>
      <c r="F288" s="24">
        <v>5.5</v>
      </c>
      <c r="H288" t="str">
        <f t="shared" si="8"/>
        <v/>
      </c>
      <c r="L288" t="str">
        <f t="shared" si="9"/>
        <v/>
      </c>
    </row>
    <row r="289" spans="2:12" x14ac:dyDescent="0.25">
      <c r="B289" s="26">
        <v>42655</v>
      </c>
      <c r="C289" s="24">
        <v>14.5</v>
      </c>
      <c r="D289" s="24">
        <v>2.2000000000000002</v>
      </c>
      <c r="E289" s="24">
        <v>0.6</v>
      </c>
      <c r="F289" s="24">
        <v>5.9</v>
      </c>
      <c r="H289" t="str">
        <f t="shared" si="8"/>
        <v/>
      </c>
      <c r="L289" t="str">
        <f t="shared" si="9"/>
        <v/>
      </c>
    </row>
    <row r="290" spans="2:12" x14ac:dyDescent="0.25">
      <c r="B290" s="26">
        <v>42656</v>
      </c>
      <c r="C290" s="24">
        <v>13.8</v>
      </c>
      <c r="D290" s="24">
        <v>-0.7</v>
      </c>
      <c r="E290" s="24">
        <v>-1</v>
      </c>
      <c r="F290" s="24">
        <v>7.2</v>
      </c>
      <c r="H290" t="str">
        <f t="shared" si="8"/>
        <v/>
      </c>
      <c r="L290" t="str">
        <f t="shared" si="9"/>
        <v/>
      </c>
    </row>
    <row r="291" spans="2:12" x14ac:dyDescent="0.25">
      <c r="B291" s="26">
        <v>42657</v>
      </c>
      <c r="C291" s="24">
        <v>14.2</v>
      </c>
      <c r="D291" s="24">
        <v>7.3</v>
      </c>
      <c r="E291" s="24">
        <v>-1</v>
      </c>
      <c r="F291" s="24">
        <v>11.5</v>
      </c>
      <c r="H291" t="str">
        <f t="shared" si="8"/>
        <v/>
      </c>
      <c r="L291" t="str">
        <f t="shared" si="9"/>
        <v/>
      </c>
    </row>
    <row r="292" spans="2:12" x14ac:dyDescent="0.25">
      <c r="B292" s="26">
        <v>42658</v>
      </c>
      <c r="C292" s="24">
        <v>13.1</v>
      </c>
      <c r="D292" s="24">
        <v>9.9</v>
      </c>
      <c r="E292" s="24">
        <v>1.3</v>
      </c>
      <c r="F292" s="24">
        <v>11.6</v>
      </c>
      <c r="H292" t="str">
        <f t="shared" si="8"/>
        <v/>
      </c>
      <c r="L292" t="str">
        <f t="shared" si="9"/>
        <v/>
      </c>
    </row>
    <row r="293" spans="2:12" x14ac:dyDescent="0.25">
      <c r="B293" s="26">
        <v>42659</v>
      </c>
      <c r="C293" s="24">
        <v>18.100000000000001</v>
      </c>
      <c r="D293" s="24">
        <v>8.1999999999999993</v>
      </c>
      <c r="E293" s="24">
        <v>4.9000000000000004</v>
      </c>
      <c r="F293" s="24">
        <v>11.1</v>
      </c>
      <c r="H293" t="str">
        <f t="shared" si="8"/>
        <v/>
      </c>
      <c r="L293" t="str">
        <f t="shared" si="9"/>
        <v/>
      </c>
    </row>
    <row r="294" spans="2:12" x14ac:dyDescent="0.25">
      <c r="B294" s="26">
        <v>42660</v>
      </c>
      <c r="C294" s="24">
        <v>16.899999999999999</v>
      </c>
      <c r="D294" s="24">
        <v>6.9</v>
      </c>
      <c r="E294" s="24">
        <v>-1</v>
      </c>
      <c r="F294" s="24">
        <v>12</v>
      </c>
      <c r="H294" t="str">
        <f t="shared" si="8"/>
        <v/>
      </c>
      <c r="L294" t="str">
        <f t="shared" si="9"/>
        <v/>
      </c>
    </row>
    <row r="295" spans="2:12" x14ac:dyDescent="0.25">
      <c r="B295" s="26">
        <v>42661</v>
      </c>
      <c r="C295" s="24">
        <v>12.1</v>
      </c>
      <c r="D295" s="24">
        <v>8</v>
      </c>
      <c r="E295" s="24">
        <v>2.1</v>
      </c>
      <c r="F295" s="24">
        <v>9</v>
      </c>
      <c r="H295" t="str">
        <f t="shared" si="8"/>
        <v/>
      </c>
      <c r="L295" t="str">
        <f t="shared" si="9"/>
        <v/>
      </c>
    </row>
    <row r="296" spans="2:12" x14ac:dyDescent="0.25">
      <c r="B296" s="26">
        <v>42662</v>
      </c>
      <c r="C296" s="24">
        <v>12.5</v>
      </c>
      <c r="D296" s="24">
        <v>8</v>
      </c>
      <c r="E296" s="24">
        <v>4.2</v>
      </c>
      <c r="F296" s="24">
        <v>9.9</v>
      </c>
      <c r="H296" t="str">
        <f t="shared" si="8"/>
        <v/>
      </c>
      <c r="L296" t="str">
        <f t="shared" si="9"/>
        <v/>
      </c>
    </row>
    <row r="297" spans="2:12" x14ac:dyDescent="0.25">
      <c r="B297" s="26">
        <v>42663</v>
      </c>
      <c r="C297" s="24">
        <v>9.9</v>
      </c>
      <c r="D297" s="24">
        <v>6.3</v>
      </c>
      <c r="E297" s="24">
        <v>14</v>
      </c>
      <c r="F297" s="24">
        <v>7</v>
      </c>
      <c r="H297" t="str">
        <f t="shared" si="8"/>
        <v/>
      </c>
      <c r="L297" t="str">
        <f t="shared" si="9"/>
        <v/>
      </c>
    </row>
    <row r="298" spans="2:12" x14ac:dyDescent="0.25">
      <c r="B298" s="26">
        <v>42664</v>
      </c>
      <c r="C298" s="24">
        <v>9</v>
      </c>
      <c r="D298" s="24">
        <v>4.5999999999999996</v>
      </c>
      <c r="E298" s="24">
        <v>16.600000000000001</v>
      </c>
      <c r="F298" s="24">
        <v>6.1</v>
      </c>
      <c r="H298" t="str">
        <f t="shared" si="8"/>
        <v/>
      </c>
      <c r="L298" t="str">
        <f t="shared" si="9"/>
        <v/>
      </c>
    </row>
    <row r="299" spans="2:12" x14ac:dyDescent="0.25">
      <c r="B299" s="26">
        <v>42665</v>
      </c>
      <c r="C299" s="24">
        <v>13.3</v>
      </c>
      <c r="D299" s="24">
        <v>-0.3</v>
      </c>
      <c r="E299" s="24">
        <v>0.5</v>
      </c>
      <c r="F299" s="24">
        <v>4.7</v>
      </c>
      <c r="H299" t="str">
        <f t="shared" si="8"/>
        <v/>
      </c>
      <c r="L299" t="str">
        <f t="shared" si="9"/>
        <v/>
      </c>
    </row>
    <row r="300" spans="2:12" x14ac:dyDescent="0.25">
      <c r="B300" s="26">
        <v>42666</v>
      </c>
      <c r="C300" s="24">
        <v>15.8</v>
      </c>
      <c r="D300" s="24">
        <v>2.2000000000000002</v>
      </c>
      <c r="E300" s="24">
        <v>-1</v>
      </c>
      <c r="F300" s="24">
        <v>9.4</v>
      </c>
      <c r="H300" t="str">
        <f t="shared" si="8"/>
        <v/>
      </c>
      <c r="L300" t="str">
        <f t="shared" si="9"/>
        <v/>
      </c>
    </row>
    <row r="301" spans="2:12" x14ac:dyDescent="0.25">
      <c r="B301" s="26">
        <v>42667</v>
      </c>
      <c r="C301" s="24">
        <v>17.600000000000001</v>
      </c>
      <c r="D301" s="24">
        <v>9.8000000000000007</v>
      </c>
      <c r="E301" s="24">
        <v>0.1</v>
      </c>
      <c r="F301" s="24">
        <v>15.8</v>
      </c>
      <c r="H301" t="str">
        <f t="shared" si="8"/>
        <v/>
      </c>
      <c r="L301" t="str">
        <f t="shared" si="9"/>
        <v/>
      </c>
    </row>
    <row r="302" spans="2:12" x14ac:dyDescent="0.25">
      <c r="B302" s="26">
        <v>42668</v>
      </c>
      <c r="C302" s="24">
        <v>21</v>
      </c>
      <c r="D302" s="24">
        <v>15.5</v>
      </c>
      <c r="E302" s="24">
        <v>-1</v>
      </c>
      <c r="F302" s="24">
        <v>17.3</v>
      </c>
      <c r="H302" t="str">
        <f t="shared" si="8"/>
        <v/>
      </c>
      <c r="L302" t="str">
        <f t="shared" si="9"/>
        <v/>
      </c>
    </row>
    <row r="303" spans="2:12" x14ac:dyDescent="0.25">
      <c r="B303" s="26">
        <v>42669</v>
      </c>
      <c r="C303" s="24">
        <v>15.6</v>
      </c>
      <c r="D303" s="24">
        <v>11.8</v>
      </c>
      <c r="E303" s="24">
        <v>28.6</v>
      </c>
      <c r="F303" s="24">
        <v>12.7</v>
      </c>
      <c r="H303" t="str">
        <f t="shared" si="8"/>
        <v/>
      </c>
      <c r="L303" t="str">
        <f t="shared" si="9"/>
        <v/>
      </c>
    </row>
    <row r="304" spans="2:12" x14ac:dyDescent="0.25">
      <c r="B304" s="26">
        <v>42670</v>
      </c>
      <c r="C304" s="24">
        <v>13.4</v>
      </c>
      <c r="D304" s="24">
        <v>5.2</v>
      </c>
      <c r="E304" s="24">
        <v>1.4</v>
      </c>
      <c r="F304" s="24">
        <v>7.6</v>
      </c>
      <c r="H304" t="str">
        <f t="shared" si="8"/>
        <v/>
      </c>
      <c r="L304" t="str">
        <f t="shared" si="9"/>
        <v/>
      </c>
    </row>
    <row r="305" spans="2:12" x14ac:dyDescent="0.25">
      <c r="B305" s="26">
        <v>42671</v>
      </c>
      <c r="C305" s="24">
        <v>12.8</v>
      </c>
      <c r="D305" s="24">
        <v>3.6</v>
      </c>
      <c r="E305" s="24">
        <v>-1</v>
      </c>
      <c r="F305" s="24">
        <v>6.1</v>
      </c>
      <c r="H305" t="str">
        <f t="shared" si="8"/>
        <v/>
      </c>
      <c r="L305" t="str">
        <f t="shared" si="9"/>
        <v/>
      </c>
    </row>
    <row r="306" spans="2:12" x14ac:dyDescent="0.25">
      <c r="B306" s="26">
        <v>42672</v>
      </c>
      <c r="C306" s="24">
        <v>17.7</v>
      </c>
      <c r="D306" s="24">
        <v>2.2999999999999998</v>
      </c>
      <c r="E306" s="24">
        <v>-1</v>
      </c>
      <c r="F306" s="24">
        <v>7.9</v>
      </c>
      <c r="H306" t="str">
        <f t="shared" si="8"/>
        <v/>
      </c>
      <c r="L306" t="str">
        <f t="shared" si="9"/>
        <v/>
      </c>
    </row>
    <row r="307" spans="2:12" x14ac:dyDescent="0.25">
      <c r="B307" s="26">
        <v>42673</v>
      </c>
      <c r="C307" s="24">
        <v>14.9</v>
      </c>
      <c r="D307" s="24">
        <v>2.2000000000000002</v>
      </c>
      <c r="E307" s="24">
        <v>-1</v>
      </c>
      <c r="F307" s="24">
        <v>9.1999999999999993</v>
      </c>
      <c r="H307" t="str">
        <f t="shared" si="8"/>
        <v/>
      </c>
      <c r="L307" t="str">
        <f t="shared" si="9"/>
        <v/>
      </c>
    </row>
    <row r="308" spans="2:12" x14ac:dyDescent="0.25">
      <c r="B308" s="26">
        <v>42674</v>
      </c>
      <c r="C308" s="24">
        <v>14.1</v>
      </c>
      <c r="D308" s="24">
        <v>2.9</v>
      </c>
      <c r="E308" s="24">
        <v>0.2</v>
      </c>
      <c r="F308" s="24">
        <v>6.4</v>
      </c>
      <c r="H308" t="str">
        <f t="shared" si="8"/>
        <v/>
      </c>
      <c r="L308" t="str">
        <f t="shared" si="9"/>
        <v/>
      </c>
    </row>
    <row r="309" spans="2:12" x14ac:dyDescent="0.25">
      <c r="B309" s="26">
        <v>42675</v>
      </c>
      <c r="C309" s="24">
        <v>16.2</v>
      </c>
      <c r="D309" s="24">
        <v>-0.1</v>
      </c>
      <c r="E309" s="24">
        <v>-1</v>
      </c>
      <c r="F309" s="24">
        <v>6.3</v>
      </c>
      <c r="H309" t="str">
        <f t="shared" si="8"/>
        <v/>
      </c>
      <c r="L309" t="str">
        <f t="shared" si="9"/>
        <v/>
      </c>
    </row>
    <row r="310" spans="2:12" x14ac:dyDescent="0.25">
      <c r="B310" s="26">
        <v>42676</v>
      </c>
      <c r="C310" s="24">
        <v>16.8</v>
      </c>
      <c r="D310" s="24">
        <v>4.5999999999999996</v>
      </c>
      <c r="E310" s="24">
        <v>-1</v>
      </c>
      <c r="F310" s="24">
        <v>10.6</v>
      </c>
      <c r="H310" t="str">
        <f t="shared" si="8"/>
        <v/>
      </c>
      <c r="L310" t="str">
        <f t="shared" si="9"/>
        <v/>
      </c>
    </row>
    <row r="311" spans="2:12" x14ac:dyDescent="0.25">
      <c r="B311" s="26">
        <v>42677</v>
      </c>
      <c r="C311" s="24">
        <v>10.6</v>
      </c>
      <c r="D311" s="24">
        <v>1.3</v>
      </c>
      <c r="E311" s="24">
        <v>0.9</v>
      </c>
      <c r="F311" s="24">
        <v>5</v>
      </c>
      <c r="H311" t="str">
        <f t="shared" si="8"/>
        <v/>
      </c>
      <c r="L311" t="str">
        <f t="shared" si="9"/>
        <v/>
      </c>
    </row>
    <row r="312" spans="2:12" x14ac:dyDescent="0.25">
      <c r="B312" s="26">
        <v>42678</v>
      </c>
      <c r="C312" s="24">
        <v>10</v>
      </c>
      <c r="D312" s="24">
        <v>-1.4</v>
      </c>
      <c r="E312" s="24">
        <v>-1</v>
      </c>
      <c r="F312" s="24">
        <v>2.4</v>
      </c>
      <c r="H312" t="str">
        <f t="shared" si="8"/>
        <v/>
      </c>
      <c r="L312" t="str">
        <f t="shared" si="9"/>
        <v/>
      </c>
    </row>
    <row r="313" spans="2:12" x14ac:dyDescent="0.25">
      <c r="B313" s="26">
        <v>42679</v>
      </c>
      <c r="C313" s="24">
        <v>15.1</v>
      </c>
      <c r="D313" s="24">
        <v>-1</v>
      </c>
      <c r="E313" s="24">
        <v>-1</v>
      </c>
      <c r="F313" s="24">
        <v>10.5</v>
      </c>
      <c r="H313" t="str">
        <f t="shared" si="8"/>
        <v/>
      </c>
      <c r="L313" t="str">
        <f t="shared" si="9"/>
        <v/>
      </c>
    </row>
    <row r="314" spans="2:12" x14ac:dyDescent="0.25">
      <c r="B314" s="26">
        <v>42680</v>
      </c>
      <c r="C314" s="24">
        <v>17.3</v>
      </c>
      <c r="D314" s="24">
        <v>8.5</v>
      </c>
      <c r="E314" s="24">
        <v>15.4</v>
      </c>
      <c r="F314" s="24">
        <v>11.9</v>
      </c>
      <c r="H314" t="str">
        <f t="shared" si="8"/>
        <v/>
      </c>
      <c r="L314" t="str">
        <f t="shared" si="9"/>
        <v/>
      </c>
    </row>
    <row r="315" spans="2:12" x14ac:dyDescent="0.25">
      <c r="B315" s="26">
        <v>42681</v>
      </c>
      <c r="C315" s="24">
        <v>8.6</v>
      </c>
      <c r="D315" s="24">
        <v>2.2000000000000002</v>
      </c>
      <c r="E315" s="24">
        <v>38.1</v>
      </c>
      <c r="F315" s="24">
        <v>3.7</v>
      </c>
      <c r="H315" t="str">
        <f t="shared" si="8"/>
        <v/>
      </c>
      <c r="L315" t="str">
        <f t="shared" si="9"/>
        <v/>
      </c>
    </row>
    <row r="316" spans="2:12" x14ac:dyDescent="0.25">
      <c r="B316" s="26">
        <v>42682</v>
      </c>
      <c r="C316" s="24">
        <v>4.5</v>
      </c>
      <c r="D316" s="24">
        <v>1.8</v>
      </c>
      <c r="E316" s="24">
        <v>17.3</v>
      </c>
      <c r="F316" s="24">
        <v>2.8</v>
      </c>
      <c r="H316" t="str">
        <f t="shared" si="8"/>
        <v/>
      </c>
      <c r="L316" t="str">
        <f t="shared" si="9"/>
        <v/>
      </c>
    </row>
    <row r="317" spans="2:12" x14ac:dyDescent="0.25">
      <c r="B317" s="26">
        <v>42683</v>
      </c>
      <c r="C317" s="24">
        <v>7.7</v>
      </c>
      <c r="D317" s="24">
        <v>0</v>
      </c>
      <c r="E317" s="24">
        <v>3.3</v>
      </c>
      <c r="F317" s="24">
        <v>2.2000000000000002</v>
      </c>
      <c r="H317" t="str">
        <f t="shared" si="8"/>
        <v/>
      </c>
      <c r="L317" t="str">
        <f t="shared" si="9"/>
        <v/>
      </c>
    </row>
    <row r="318" spans="2:12" x14ac:dyDescent="0.25">
      <c r="B318" s="26">
        <v>42684</v>
      </c>
      <c r="C318" s="24">
        <v>10.1</v>
      </c>
      <c r="D318" s="24">
        <v>-0.2</v>
      </c>
      <c r="E318" s="24">
        <v>0.1</v>
      </c>
      <c r="F318" s="24">
        <v>3.6</v>
      </c>
      <c r="H318" t="str">
        <f t="shared" si="8"/>
        <v/>
      </c>
      <c r="L318" t="str">
        <f t="shared" si="9"/>
        <v/>
      </c>
    </row>
    <row r="319" spans="2:12" x14ac:dyDescent="0.25">
      <c r="B319" s="26">
        <v>42685</v>
      </c>
      <c r="C319" s="24">
        <v>6</v>
      </c>
      <c r="D319" s="24">
        <v>-0.9</v>
      </c>
      <c r="E319" s="24">
        <v>-1</v>
      </c>
      <c r="F319" s="24">
        <v>3.7</v>
      </c>
      <c r="H319" t="str">
        <f t="shared" si="8"/>
        <v/>
      </c>
      <c r="L319" t="str">
        <f t="shared" si="9"/>
        <v/>
      </c>
    </row>
    <row r="320" spans="2:12" x14ac:dyDescent="0.25">
      <c r="B320" s="26">
        <v>42686</v>
      </c>
      <c r="C320" s="24">
        <v>7.4</v>
      </c>
      <c r="D320" s="24">
        <v>2.9</v>
      </c>
      <c r="E320" s="24">
        <v>33.9</v>
      </c>
      <c r="F320" s="24">
        <v>4.0999999999999996</v>
      </c>
      <c r="H320" t="str">
        <f t="shared" si="8"/>
        <v/>
      </c>
      <c r="L320" t="str">
        <f t="shared" si="9"/>
        <v/>
      </c>
    </row>
    <row r="321" spans="2:12" x14ac:dyDescent="0.25">
      <c r="B321" s="26">
        <v>42687</v>
      </c>
      <c r="C321" s="24">
        <v>5.2</v>
      </c>
      <c r="D321" s="24">
        <v>-3.3</v>
      </c>
      <c r="E321" s="24">
        <v>-1</v>
      </c>
      <c r="F321" s="24">
        <v>1.3</v>
      </c>
      <c r="H321" t="str">
        <f t="shared" si="8"/>
        <v/>
      </c>
      <c r="L321" t="str">
        <f t="shared" si="9"/>
        <v/>
      </c>
    </row>
    <row r="322" spans="2:12" x14ac:dyDescent="0.25">
      <c r="B322" s="26">
        <v>42688</v>
      </c>
      <c r="C322" s="24">
        <v>4.5</v>
      </c>
      <c r="D322" s="24">
        <v>-1.6</v>
      </c>
      <c r="E322" s="24">
        <v>-1</v>
      </c>
      <c r="F322" s="24">
        <v>0.9</v>
      </c>
      <c r="H322" t="str">
        <f t="shared" si="8"/>
        <v/>
      </c>
      <c r="L322" t="str">
        <f t="shared" si="9"/>
        <v/>
      </c>
    </row>
    <row r="323" spans="2:12" x14ac:dyDescent="0.25">
      <c r="B323" s="26">
        <v>42689</v>
      </c>
      <c r="C323" s="24">
        <v>5.7</v>
      </c>
      <c r="D323" s="24">
        <v>-5.5</v>
      </c>
      <c r="E323" s="24">
        <v>-1</v>
      </c>
      <c r="F323" s="24">
        <v>-1</v>
      </c>
      <c r="H323" t="str">
        <f t="shared" si="8"/>
        <v/>
      </c>
      <c r="L323" t="str">
        <f t="shared" si="9"/>
        <v/>
      </c>
    </row>
    <row r="324" spans="2:12" x14ac:dyDescent="0.25">
      <c r="B324" s="26">
        <v>42690</v>
      </c>
      <c r="C324" s="24">
        <v>8.9</v>
      </c>
      <c r="D324" s="24">
        <v>-2.2999999999999998</v>
      </c>
      <c r="E324" s="24">
        <v>-1</v>
      </c>
      <c r="F324" s="24">
        <v>4.3</v>
      </c>
      <c r="H324" t="str">
        <f t="shared" ref="H324:H368" si="10">IF(C324-D324&lt;0, "MINT &gt; MAXT --&gt; NAPAKA!!!!","")</f>
        <v/>
      </c>
      <c r="L324" t="str">
        <f t="shared" si="9"/>
        <v/>
      </c>
    </row>
    <row r="325" spans="2:12" x14ac:dyDescent="0.25">
      <c r="B325" s="26">
        <v>42691</v>
      </c>
      <c r="C325" s="24">
        <v>13</v>
      </c>
      <c r="D325" s="24">
        <v>2.4</v>
      </c>
      <c r="E325" s="24">
        <v>0.1</v>
      </c>
      <c r="F325" s="24">
        <v>9.4</v>
      </c>
      <c r="H325" t="str">
        <f t="shared" si="10"/>
        <v/>
      </c>
      <c r="L325" t="str">
        <f t="shared" ref="L325:L369" si="11">IF(AND(F325&gt;D325,F325&lt;C325),"","NAPAKA. KER NE VELJA TMIN&lt;TPOV&lt;TMAX")</f>
        <v/>
      </c>
    </row>
    <row r="326" spans="2:12" x14ac:dyDescent="0.25">
      <c r="B326" s="26">
        <v>42692</v>
      </c>
      <c r="C326" s="24">
        <v>13.2</v>
      </c>
      <c r="D326" s="24">
        <v>9.6</v>
      </c>
      <c r="E326" s="24">
        <v>-1</v>
      </c>
      <c r="F326" s="24">
        <v>11.1</v>
      </c>
      <c r="H326" t="str">
        <f t="shared" si="10"/>
        <v/>
      </c>
      <c r="L326" t="str">
        <f t="shared" si="11"/>
        <v/>
      </c>
    </row>
    <row r="327" spans="2:12" x14ac:dyDescent="0.25">
      <c r="B327" s="26">
        <v>42693</v>
      </c>
      <c r="C327" s="24">
        <v>15.9</v>
      </c>
      <c r="D327" s="24">
        <v>8.8000000000000007</v>
      </c>
      <c r="E327" s="24">
        <v>11.6</v>
      </c>
      <c r="F327" s="24">
        <v>11</v>
      </c>
      <c r="H327" t="str">
        <f t="shared" si="10"/>
        <v/>
      </c>
      <c r="L327" t="str">
        <f t="shared" si="11"/>
        <v/>
      </c>
    </row>
    <row r="328" spans="2:12" x14ac:dyDescent="0.25">
      <c r="B328" s="26">
        <v>42694</v>
      </c>
      <c r="C328" s="24">
        <v>13</v>
      </c>
      <c r="D328" s="24">
        <v>5.7</v>
      </c>
      <c r="E328" s="24">
        <v>19.8</v>
      </c>
      <c r="F328" s="24">
        <v>9.1999999999999993</v>
      </c>
      <c r="H328" t="str">
        <f t="shared" si="10"/>
        <v/>
      </c>
      <c r="L328" t="str">
        <f t="shared" si="11"/>
        <v/>
      </c>
    </row>
    <row r="329" spans="2:12" x14ac:dyDescent="0.25">
      <c r="B329" s="26">
        <v>42695</v>
      </c>
      <c r="C329" s="24">
        <v>15.8</v>
      </c>
      <c r="D329" s="24">
        <v>7.6</v>
      </c>
      <c r="E329" s="24">
        <v>0.2</v>
      </c>
      <c r="F329" s="24">
        <v>10.3</v>
      </c>
      <c r="H329" t="str">
        <f t="shared" si="10"/>
        <v/>
      </c>
      <c r="L329" t="str">
        <f t="shared" si="11"/>
        <v/>
      </c>
    </row>
    <row r="330" spans="2:12" x14ac:dyDescent="0.25">
      <c r="B330" s="26">
        <v>42696</v>
      </c>
      <c r="C330" s="24">
        <v>18.100000000000001</v>
      </c>
      <c r="D330" s="24">
        <v>3.8</v>
      </c>
      <c r="E330" s="24">
        <v>0.1</v>
      </c>
      <c r="F330" s="24">
        <v>10.7</v>
      </c>
      <c r="H330" t="str">
        <f t="shared" si="10"/>
        <v/>
      </c>
      <c r="L330" t="str">
        <f t="shared" si="11"/>
        <v/>
      </c>
    </row>
    <row r="331" spans="2:12" x14ac:dyDescent="0.25">
      <c r="B331" s="26">
        <v>42697</v>
      </c>
      <c r="C331" s="24">
        <v>18.100000000000001</v>
      </c>
      <c r="D331" s="24">
        <v>5.2</v>
      </c>
      <c r="E331" s="24">
        <v>-1</v>
      </c>
      <c r="F331" s="24">
        <v>11.2</v>
      </c>
      <c r="H331" t="str">
        <f t="shared" si="10"/>
        <v/>
      </c>
      <c r="L331" t="str">
        <f t="shared" si="11"/>
        <v/>
      </c>
    </row>
    <row r="332" spans="2:12" x14ac:dyDescent="0.25">
      <c r="B332" s="26">
        <v>42698</v>
      </c>
      <c r="C332" s="24">
        <v>18.2</v>
      </c>
      <c r="D332" s="24">
        <v>7.1</v>
      </c>
      <c r="E332" s="24">
        <v>-1</v>
      </c>
      <c r="F332" s="24">
        <v>12.4</v>
      </c>
      <c r="H332" t="str">
        <f t="shared" si="10"/>
        <v/>
      </c>
      <c r="L332" t="str">
        <f t="shared" si="11"/>
        <v/>
      </c>
    </row>
    <row r="333" spans="2:12" x14ac:dyDescent="0.25">
      <c r="B333" s="26">
        <v>42699</v>
      </c>
      <c r="C333" s="24">
        <v>12.3</v>
      </c>
      <c r="D333" s="24">
        <v>7.7</v>
      </c>
      <c r="E333" s="24">
        <v>-1</v>
      </c>
      <c r="F333" s="24">
        <v>8.8000000000000007</v>
      </c>
      <c r="H333" t="str">
        <f t="shared" si="10"/>
        <v/>
      </c>
      <c r="L333" t="str">
        <f t="shared" si="11"/>
        <v/>
      </c>
    </row>
    <row r="334" spans="2:12" x14ac:dyDescent="0.25">
      <c r="B334" s="26">
        <v>42700</v>
      </c>
      <c r="C334" s="24">
        <v>8.9</v>
      </c>
      <c r="D334" s="24">
        <v>7.1</v>
      </c>
      <c r="E334" s="24">
        <v>0.6</v>
      </c>
      <c r="F334" s="24">
        <v>7.9</v>
      </c>
      <c r="H334" t="str">
        <f t="shared" si="10"/>
        <v/>
      </c>
      <c r="L334" t="str">
        <f t="shared" si="11"/>
        <v/>
      </c>
    </row>
    <row r="335" spans="2:12" x14ac:dyDescent="0.25">
      <c r="B335" s="26">
        <v>42701</v>
      </c>
      <c r="C335" s="24">
        <v>9.1</v>
      </c>
      <c r="D335" s="24">
        <v>7</v>
      </c>
      <c r="E335" s="24">
        <v>-1</v>
      </c>
      <c r="F335" s="24">
        <v>8.1999999999999993</v>
      </c>
      <c r="H335" t="str">
        <f t="shared" si="10"/>
        <v/>
      </c>
      <c r="L335" t="str">
        <f t="shared" si="11"/>
        <v/>
      </c>
    </row>
    <row r="336" spans="2:12" x14ac:dyDescent="0.25">
      <c r="B336" s="26">
        <v>42702</v>
      </c>
      <c r="C336" s="24">
        <v>8.1</v>
      </c>
      <c r="D336" s="24">
        <v>-2</v>
      </c>
      <c r="E336" s="24">
        <v>1.6</v>
      </c>
      <c r="F336" s="24">
        <v>1.3</v>
      </c>
      <c r="H336" t="str">
        <f t="shared" si="10"/>
        <v/>
      </c>
      <c r="L336" t="str">
        <f t="shared" si="11"/>
        <v/>
      </c>
    </row>
    <row r="337" spans="2:12" x14ac:dyDescent="0.25">
      <c r="B337" s="26">
        <v>42703</v>
      </c>
      <c r="C337" s="24">
        <v>3.9</v>
      </c>
      <c r="D337" s="24">
        <v>-5.2</v>
      </c>
      <c r="E337" s="24">
        <v>-1</v>
      </c>
      <c r="F337" s="24">
        <v>-2.2999999999999998</v>
      </c>
      <c r="H337" t="str">
        <f t="shared" si="10"/>
        <v/>
      </c>
      <c r="L337" t="str">
        <f t="shared" si="11"/>
        <v/>
      </c>
    </row>
    <row r="338" spans="2:12" x14ac:dyDescent="0.25">
      <c r="B338" s="26">
        <v>42704</v>
      </c>
      <c r="C338" s="24">
        <v>5.0999999999999996</v>
      </c>
      <c r="D338" s="24">
        <v>-7.4</v>
      </c>
      <c r="E338" s="24">
        <v>-1</v>
      </c>
      <c r="F338" s="24">
        <v>-2.2999999999999998</v>
      </c>
      <c r="H338" t="str">
        <f t="shared" si="10"/>
        <v/>
      </c>
      <c r="L338" t="str">
        <f t="shared" si="11"/>
        <v/>
      </c>
    </row>
    <row r="339" spans="2:12" x14ac:dyDescent="0.25">
      <c r="B339" s="26">
        <v>42705</v>
      </c>
      <c r="C339" s="24">
        <v>6.8</v>
      </c>
      <c r="D339" s="24">
        <v>-5</v>
      </c>
      <c r="E339" s="24">
        <v>-1</v>
      </c>
      <c r="F339" s="24">
        <v>-1.5</v>
      </c>
      <c r="H339" t="str">
        <f t="shared" si="10"/>
        <v/>
      </c>
      <c r="L339" t="str">
        <f t="shared" si="11"/>
        <v/>
      </c>
    </row>
    <row r="340" spans="2:12" x14ac:dyDescent="0.25">
      <c r="B340" s="26">
        <v>42706</v>
      </c>
      <c r="C340" s="24">
        <v>8.5</v>
      </c>
      <c r="D340" s="24">
        <v>-6</v>
      </c>
      <c r="E340" s="24">
        <v>-1</v>
      </c>
      <c r="F340" s="24">
        <v>0</v>
      </c>
      <c r="H340" t="str">
        <f t="shared" si="10"/>
        <v/>
      </c>
      <c r="L340" t="str">
        <f t="shared" si="11"/>
        <v/>
      </c>
    </row>
    <row r="341" spans="2:12" x14ac:dyDescent="0.25">
      <c r="B341" s="26">
        <v>42707</v>
      </c>
      <c r="C341" s="24">
        <v>5.3</v>
      </c>
      <c r="D341" s="24">
        <v>-3.4</v>
      </c>
      <c r="E341" s="24">
        <v>-1</v>
      </c>
      <c r="F341" s="24">
        <v>-0.9</v>
      </c>
      <c r="H341" t="str">
        <f t="shared" si="10"/>
        <v/>
      </c>
      <c r="L341" t="str">
        <f t="shared" si="11"/>
        <v/>
      </c>
    </row>
    <row r="342" spans="2:12" x14ac:dyDescent="0.25">
      <c r="B342" s="26">
        <v>42708</v>
      </c>
      <c r="C342" s="24">
        <v>4.7</v>
      </c>
      <c r="D342" s="24">
        <v>-6.7</v>
      </c>
      <c r="E342" s="24">
        <v>-1</v>
      </c>
      <c r="F342" s="24">
        <v>-0.6</v>
      </c>
      <c r="H342" t="str">
        <f t="shared" si="10"/>
        <v/>
      </c>
      <c r="L342" t="str">
        <f t="shared" si="11"/>
        <v/>
      </c>
    </row>
    <row r="343" spans="2:12" x14ac:dyDescent="0.25">
      <c r="B343" s="26">
        <v>42709</v>
      </c>
      <c r="C343" s="24">
        <v>5.6</v>
      </c>
      <c r="D343" s="24">
        <v>-3.3</v>
      </c>
      <c r="E343" s="24">
        <v>-1</v>
      </c>
      <c r="F343" s="24">
        <v>-0.4</v>
      </c>
      <c r="H343" t="str">
        <f t="shared" si="10"/>
        <v/>
      </c>
      <c r="L343" t="str">
        <f t="shared" si="11"/>
        <v/>
      </c>
    </row>
    <row r="344" spans="2:12" x14ac:dyDescent="0.25">
      <c r="B344" s="26">
        <v>42710</v>
      </c>
      <c r="C344" s="24">
        <v>8.6</v>
      </c>
      <c r="D344" s="24">
        <v>-6.3</v>
      </c>
      <c r="E344" s="24">
        <v>-1</v>
      </c>
      <c r="F344" s="24">
        <v>-0.1</v>
      </c>
      <c r="H344" t="str">
        <f t="shared" si="10"/>
        <v/>
      </c>
      <c r="L344" t="str">
        <f t="shared" si="11"/>
        <v/>
      </c>
    </row>
    <row r="345" spans="2:12" x14ac:dyDescent="0.25">
      <c r="B345" s="26">
        <v>42711</v>
      </c>
      <c r="C345" s="24">
        <v>1.9</v>
      </c>
      <c r="D345" s="24">
        <v>-4.4000000000000004</v>
      </c>
      <c r="E345" s="24">
        <v>-1</v>
      </c>
      <c r="F345" s="24">
        <v>-2.7</v>
      </c>
      <c r="H345" t="str">
        <f t="shared" si="10"/>
        <v/>
      </c>
      <c r="L345" t="str">
        <f t="shared" si="11"/>
        <v/>
      </c>
    </row>
    <row r="346" spans="2:12" x14ac:dyDescent="0.25">
      <c r="B346" s="26">
        <v>42712</v>
      </c>
      <c r="C346" s="24">
        <v>3.7</v>
      </c>
      <c r="D346" s="24">
        <v>-5.7</v>
      </c>
      <c r="E346" s="24">
        <v>-1</v>
      </c>
      <c r="F346" s="24">
        <v>-1.9</v>
      </c>
      <c r="H346" t="str">
        <f t="shared" si="10"/>
        <v/>
      </c>
      <c r="L346" t="str">
        <f t="shared" si="11"/>
        <v/>
      </c>
    </row>
    <row r="347" spans="2:12" x14ac:dyDescent="0.25">
      <c r="B347" s="26">
        <v>42713</v>
      </c>
      <c r="C347" s="24">
        <v>11.7</v>
      </c>
      <c r="D347" s="24">
        <v>-5.0999999999999996</v>
      </c>
      <c r="E347" s="24">
        <v>-1</v>
      </c>
      <c r="F347" s="24">
        <v>0.5</v>
      </c>
      <c r="H347" t="str">
        <f t="shared" si="10"/>
        <v/>
      </c>
      <c r="L347" t="str">
        <f t="shared" si="11"/>
        <v/>
      </c>
    </row>
    <row r="348" spans="2:12" x14ac:dyDescent="0.25">
      <c r="B348" s="26">
        <v>42714</v>
      </c>
      <c r="C348" s="24">
        <v>8</v>
      </c>
      <c r="D348" s="24">
        <v>-6.8</v>
      </c>
      <c r="E348" s="24">
        <v>-1</v>
      </c>
      <c r="F348" s="24">
        <v>-1.1000000000000001</v>
      </c>
      <c r="H348" t="str">
        <f t="shared" si="10"/>
        <v/>
      </c>
      <c r="L348" t="str">
        <f t="shared" si="11"/>
        <v/>
      </c>
    </row>
    <row r="349" spans="2:12" x14ac:dyDescent="0.25">
      <c r="B349" s="26">
        <v>42715</v>
      </c>
      <c r="C349" s="24">
        <v>11.7</v>
      </c>
      <c r="D349" s="24">
        <v>-6.5</v>
      </c>
      <c r="E349" s="24">
        <v>-1</v>
      </c>
      <c r="F349" s="24">
        <v>0.5</v>
      </c>
      <c r="H349" t="str">
        <f t="shared" si="10"/>
        <v/>
      </c>
      <c r="L349" t="str">
        <f t="shared" si="11"/>
        <v/>
      </c>
    </row>
    <row r="350" spans="2:12" x14ac:dyDescent="0.25">
      <c r="B350" s="26">
        <v>42716</v>
      </c>
      <c r="C350" s="24">
        <v>12.6</v>
      </c>
      <c r="D350" s="24">
        <v>-2.6</v>
      </c>
      <c r="E350" s="24">
        <v>-1</v>
      </c>
      <c r="F350" s="24">
        <v>2.6</v>
      </c>
      <c r="H350" t="str">
        <f t="shared" si="10"/>
        <v/>
      </c>
      <c r="L350" t="str">
        <f t="shared" si="11"/>
        <v/>
      </c>
    </row>
    <row r="351" spans="2:12" x14ac:dyDescent="0.25">
      <c r="B351" s="26">
        <v>42717</v>
      </c>
      <c r="C351" s="24">
        <v>6.6</v>
      </c>
      <c r="D351" s="24">
        <v>-3.7</v>
      </c>
      <c r="E351" s="24">
        <v>-1</v>
      </c>
      <c r="F351" s="24">
        <v>0.6</v>
      </c>
      <c r="H351" t="str">
        <f t="shared" si="10"/>
        <v/>
      </c>
      <c r="L351" t="str">
        <f t="shared" si="11"/>
        <v/>
      </c>
    </row>
    <row r="352" spans="2:12" x14ac:dyDescent="0.25">
      <c r="B352" s="26">
        <v>42718</v>
      </c>
      <c r="C352" s="24">
        <v>9.8000000000000007</v>
      </c>
      <c r="D352" s="24">
        <v>-4.4000000000000004</v>
      </c>
      <c r="E352" s="24">
        <v>-1</v>
      </c>
      <c r="F352" s="24">
        <v>1.5</v>
      </c>
      <c r="H352" t="str">
        <f t="shared" si="10"/>
        <v/>
      </c>
      <c r="L352" t="str">
        <f t="shared" si="11"/>
        <v/>
      </c>
    </row>
    <row r="353" spans="2:12" x14ac:dyDescent="0.25">
      <c r="B353" s="26">
        <v>42719</v>
      </c>
      <c r="C353" s="24">
        <v>4.4000000000000004</v>
      </c>
      <c r="D353" s="24">
        <v>-2.2999999999999998</v>
      </c>
      <c r="E353" s="24">
        <v>-1</v>
      </c>
      <c r="F353" s="24">
        <v>2.2000000000000002</v>
      </c>
      <c r="H353" t="str">
        <f t="shared" si="10"/>
        <v/>
      </c>
      <c r="L353" t="str">
        <f t="shared" si="11"/>
        <v/>
      </c>
    </row>
    <row r="354" spans="2:12" x14ac:dyDescent="0.25">
      <c r="B354" s="26">
        <v>42720</v>
      </c>
      <c r="C354" s="24">
        <v>3.2</v>
      </c>
      <c r="D354" s="24">
        <v>-2</v>
      </c>
      <c r="E354" s="24">
        <v>-1</v>
      </c>
      <c r="F354" s="24">
        <v>0.1</v>
      </c>
      <c r="H354" t="str">
        <f t="shared" si="10"/>
        <v/>
      </c>
      <c r="L354" t="str">
        <f t="shared" si="11"/>
        <v/>
      </c>
    </row>
    <row r="355" spans="2:12" x14ac:dyDescent="0.25">
      <c r="B355" s="26">
        <v>42721</v>
      </c>
      <c r="C355" s="24">
        <v>6.8</v>
      </c>
      <c r="D355" s="24">
        <v>-7</v>
      </c>
      <c r="E355" s="24">
        <v>-1</v>
      </c>
      <c r="F355" s="24">
        <v>-2.2000000000000002</v>
      </c>
      <c r="H355" t="str">
        <f t="shared" si="10"/>
        <v/>
      </c>
      <c r="L355" t="str">
        <f t="shared" si="11"/>
        <v/>
      </c>
    </row>
    <row r="356" spans="2:12" x14ac:dyDescent="0.25">
      <c r="B356" s="26">
        <v>42722</v>
      </c>
      <c r="C356" s="24">
        <v>6.2</v>
      </c>
      <c r="D356" s="24">
        <v>-8.1999999999999993</v>
      </c>
      <c r="E356" s="24">
        <v>-1</v>
      </c>
      <c r="F356" s="24">
        <v>-2.1</v>
      </c>
      <c r="H356" t="str">
        <f t="shared" si="10"/>
        <v/>
      </c>
      <c r="L356" t="str">
        <f t="shared" si="11"/>
        <v/>
      </c>
    </row>
    <row r="357" spans="2:12" x14ac:dyDescent="0.25">
      <c r="B357" s="26">
        <v>42723</v>
      </c>
      <c r="C357" s="24">
        <v>-0.6</v>
      </c>
      <c r="D357" s="24">
        <v>-5.2</v>
      </c>
      <c r="E357" s="24">
        <v>-1</v>
      </c>
      <c r="F357" s="24">
        <v>-1.2</v>
      </c>
      <c r="H357" t="str">
        <f t="shared" si="10"/>
        <v/>
      </c>
      <c r="L357" t="str">
        <f t="shared" si="11"/>
        <v/>
      </c>
    </row>
    <row r="358" spans="2:12" x14ac:dyDescent="0.25">
      <c r="B358" s="26">
        <v>42724</v>
      </c>
      <c r="C358" s="24">
        <v>-0.5</v>
      </c>
      <c r="D358" s="24">
        <v>-2.7</v>
      </c>
      <c r="E358" s="24">
        <v>-1</v>
      </c>
      <c r="F358" s="24">
        <v>-1.9</v>
      </c>
      <c r="H358" t="str">
        <f t="shared" si="10"/>
        <v/>
      </c>
      <c r="L358" t="str">
        <f t="shared" si="11"/>
        <v/>
      </c>
    </row>
    <row r="359" spans="2:12" x14ac:dyDescent="0.25">
      <c r="B359" s="26">
        <v>42725</v>
      </c>
      <c r="C359" s="24">
        <v>-1.7</v>
      </c>
      <c r="D359" s="24">
        <v>-3.7</v>
      </c>
      <c r="E359" s="24">
        <v>-1</v>
      </c>
      <c r="F359" s="24">
        <v>-2.9</v>
      </c>
      <c r="H359" t="str">
        <f t="shared" si="10"/>
        <v/>
      </c>
      <c r="L359" t="str">
        <f t="shared" si="11"/>
        <v/>
      </c>
    </row>
    <row r="360" spans="2:12" x14ac:dyDescent="0.25">
      <c r="B360" s="26">
        <v>42726</v>
      </c>
      <c r="C360" s="24">
        <v>-1.9</v>
      </c>
      <c r="D360" s="24">
        <v>-3.3</v>
      </c>
      <c r="E360" s="24">
        <v>-1</v>
      </c>
      <c r="F360" s="24">
        <v>-2.8</v>
      </c>
      <c r="H360" t="str">
        <f t="shared" si="10"/>
        <v/>
      </c>
      <c r="L360" t="str">
        <f t="shared" si="11"/>
        <v/>
      </c>
    </row>
    <row r="361" spans="2:12" x14ac:dyDescent="0.25">
      <c r="B361" s="26">
        <v>42727</v>
      </c>
      <c r="C361" s="24">
        <v>2.6</v>
      </c>
      <c r="D361" s="24">
        <v>-6.5</v>
      </c>
      <c r="E361" s="24">
        <v>-1</v>
      </c>
      <c r="F361" s="24">
        <v>-3.4</v>
      </c>
      <c r="H361" t="str">
        <f t="shared" si="10"/>
        <v/>
      </c>
      <c r="L361" t="str">
        <f t="shared" si="11"/>
        <v/>
      </c>
    </row>
    <row r="362" spans="2:12" x14ac:dyDescent="0.25">
      <c r="B362" s="26">
        <v>42728</v>
      </c>
      <c r="C362" s="24">
        <v>0.6</v>
      </c>
      <c r="D362" s="24">
        <v>-7.2</v>
      </c>
      <c r="E362" s="24">
        <v>-1</v>
      </c>
      <c r="F362" s="24">
        <v>-2.6</v>
      </c>
      <c r="H362" t="str">
        <f t="shared" si="10"/>
        <v/>
      </c>
      <c r="L362" t="str">
        <f t="shared" si="11"/>
        <v/>
      </c>
    </row>
    <row r="363" spans="2:12" x14ac:dyDescent="0.25">
      <c r="B363" s="26">
        <v>42729</v>
      </c>
      <c r="C363" s="24">
        <v>0.9</v>
      </c>
      <c r="D363" s="24">
        <v>-3.1</v>
      </c>
      <c r="E363" s="24">
        <v>-1</v>
      </c>
      <c r="F363" s="24">
        <v>-2.2999999999999998</v>
      </c>
      <c r="H363" t="str">
        <f t="shared" si="10"/>
        <v/>
      </c>
      <c r="L363" t="str">
        <f t="shared" si="11"/>
        <v/>
      </c>
    </row>
    <row r="364" spans="2:12" x14ac:dyDescent="0.25">
      <c r="B364" s="26">
        <v>42730</v>
      </c>
      <c r="C364" s="24">
        <v>9.6</v>
      </c>
      <c r="D364" s="24">
        <v>-5.4</v>
      </c>
      <c r="E364" s="24">
        <v>-1</v>
      </c>
      <c r="F364" s="24">
        <v>0.6</v>
      </c>
      <c r="H364" t="str">
        <f t="shared" si="10"/>
        <v/>
      </c>
      <c r="L364" t="str">
        <f t="shared" si="11"/>
        <v/>
      </c>
    </row>
    <row r="365" spans="2:12" x14ac:dyDescent="0.25">
      <c r="B365" s="26">
        <v>42731</v>
      </c>
      <c r="C365" s="24">
        <v>11.1</v>
      </c>
      <c r="D365" s="24">
        <v>-2.4</v>
      </c>
      <c r="E365" s="24">
        <v>0.1</v>
      </c>
      <c r="F365" s="24">
        <v>1.8</v>
      </c>
      <c r="H365" t="str">
        <f t="shared" si="10"/>
        <v/>
      </c>
      <c r="L365" t="str">
        <f t="shared" si="11"/>
        <v/>
      </c>
    </row>
    <row r="366" spans="2:12" x14ac:dyDescent="0.25">
      <c r="B366" s="26">
        <v>42732</v>
      </c>
      <c r="C366" s="24">
        <v>9.5</v>
      </c>
      <c r="D366" s="24">
        <v>-3.2</v>
      </c>
      <c r="E366" s="24">
        <v>-1</v>
      </c>
      <c r="F366" s="24">
        <v>4.0999999999999996</v>
      </c>
      <c r="H366" t="str">
        <f t="shared" si="10"/>
        <v/>
      </c>
      <c r="L366" t="str">
        <f t="shared" si="11"/>
        <v/>
      </c>
    </row>
    <row r="367" spans="2:12" x14ac:dyDescent="0.25">
      <c r="B367" s="26">
        <v>42733</v>
      </c>
      <c r="C367" s="24">
        <v>3.9</v>
      </c>
      <c r="D367" s="24">
        <v>-6</v>
      </c>
      <c r="E367" s="24">
        <v>0.2</v>
      </c>
      <c r="F367" s="24">
        <v>-2.2000000000000002</v>
      </c>
      <c r="H367" t="str">
        <f t="shared" si="10"/>
        <v/>
      </c>
      <c r="L367" t="str">
        <f t="shared" si="11"/>
        <v/>
      </c>
    </row>
    <row r="368" spans="2:12" x14ac:dyDescent="0.25">
      <c r="B368" s="26">
        <v>42734</v>
      </c>
      <c r="C368" s="24">
        <v>2.4</v>
      </c>
      <c r="D368" s="24">
        <v>-10.1</v>
      </c>
      <c r="E368" s="24">
        <v>-1</v>
      </c>
      <c r="F368" s="24">
        <v>-5.0999999999999996</v>
      </c>
      <c r="H368" t="str">
        <f t="shared" si="10"/>
        <v/>
      </c>
      <c r="L368" t="str">
        <f t="shared" si="11"/>
        <v/>
      </c>
    </row>
    <row r="369" spans="2:12" x14ac:dyDescent="0.25">
      <c r="B369" s="26">
        <v>42735</v>
      </c>
      <c r="C369" s="24">
        <v>4.2</v>
      </c>
      <c r="D369" s="24">
        <v>-10.6</v>
      </c>
      <c r="E369" s="24">
        <v>-1</v>
      </c>
      <c r="F369" s="24">
        <v>-5.2</v>
      </c>
      <c r="H369" t="str">
        <f>IF(C369-D369&lt;0, "MINT &gt; MAXT --&gt; NAPAKA!!!!","")</f>
        <v/>
      </c>
      <c r="L369" t="str">
        <f t="shared" si="11"/>
        <v/>
      </c>
    </row>
    <row r="374" spans="2:12" x14ac:dyDescent="0.25">
      <c r="C374">
        <f t="shared" ref="C374:E374" si="12">MAX(C4:C369)</f>
        <v>33.4</v>
      </c>
      <c r="D374">
        <f t="shared" si="12"/>
        <v>19.2</v>
      </c>
      <c r="E374">
        <f t="shared" si="12"/>
        <v>39</v>
      </c>
      <c r="F374">
        <f>MAX(F4:F369)</f>
        <v>25.6</v>
      </c>
      <c r="H374" s="34" t="s">
        <v>33</v>
      </c>
    </row>
    <row r="375" spans="2:12" x14ac:dyDescent="0.25">
      <c r="C375">
        <f t="shared" ref="C375:E375" si="13">MIN(C4:C369)</f>
        <v>-4.0999999999999996</v>
      </c>
      <c r="D375">
        <f t="shared" si="13"/>
        <v>-14.2</v>
      </c>
      <c r="E375">
        <f t="shared" si="13"/>
        <v>-1</v>
      </c>
      <c r="F375">
        <f>MIN(F4:F369)</f>
        <v>-6.5</v>
      </c>
    </row>
    <row r="376" spans="2:12" ht="13" x14ac:dyDescent="0.3">
      <c r="C376" s="19" t="s">
        <v>30</v>
      </c>
      <c r="D376" s="19" t="s">
        <v>29</v>
      </c>
      <c r="E376" s="34" t="s">
        <v>32</v>
      </c>
      <c r="F376" s="3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Processed_meteo_data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Miljenko Vincek</dc:creator>
  <cp:lastModifiedBy>Zorko Vičar</cp:lastModifiedBy>
  <cp:lastPrinted>2019-02-20T15:25:09Z</cp:lastPrinted>
  <dcterms:created xsi:type="dcterms:W3CDTF">2015-10-21T13:43:34Z</dcterms:created>
  <dcterms:modified xsi:type="dcterms:W3CDTF">2019-02-26T17:53:04Z</dcterms:modified>
</cp:coreProperties>
</file>