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9440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165" i="1"/>
  <c r="I165"/>
  <c r="U522"/>
  <c r="U521"/>
  <c r="U520"/>
  <c r="U519"/>
  <c r="U518"/>
  <c r="U517"/>
  <c r="U516"/>
  <c r="U515"/>
  <c r="U514"/>
  <c r="U513"/>
  <c r="U512"/>
  <c r="U511"/>
  <c r="U510"/>
  <c r="U509"/>
  <c r="U508"/>
  <c r="U507"/>
  <c r="U506"/>
  <c r="U505"/>
  <c r="U504"/>
  <c r="U503"/>
  <c r="U502"/>
  <c r="U501"/>
  <c r="U500"/>
  <c r="U499"/>
  <c r="U498"/>
  <c r="U497"/>
  <c r="U496"/>
  <c r="U495"/>
  <c r="U494"/>
  <c r="U493"/>
  <c r="U492"/>
  <c r="U491"/>
  <c r="U490"/>
  <c r="U489"/>
  <c r="U488"/>
  <c r="U487"/>
  <c r="U486"/>
  <c r="U485"/>
  <c r="U484"/>
  <c r="U483"/>
  <c r="U482"/>
  <c r="U481"/>
  <c r="U480"/>
  <c r="U479"/>
  <c r="U478"/>
  <c r="U477"/>
  <c r="U476"/>
  <c r="U475"/>
  <c r="U474"/>
  <c r="U473"/>
  <c r="U472"/>
  <c r="U471"/>
  <c r="U470"/>
  <c r="U469"/>
  <c r="U468"/>
  <c r="U467"/>
  <c r="U466"/>
  <c r="U465"/>
  <c r="U464"/>
  <c r="U463"/>
  <c r="U462"/>
  <c r="U461"/>
  <c r="U460"/>
  <c r="U459"/>
  <c r="U458"/>
  <c r="U457"/>
  <c r="U456"/>
  <c r="U455"/>
  <c r="U454"/>
  <c r="U453"/>
  <c r="U452"/>
  <c r="U451"/>
  <c r="U450"/>
  <c r="U449"/>
  <c r="U448"/>
  <c r="U447"/>
  <c r="U446"/>
  <c r="U445"/>
  <c r="U444"/>
  <c r="U443"/>
  <c r="U442"/>
  <c r="U441"/>
  <c r="U440"/>
  <c r="U439"/>
  <c r="U438"/>
  <c r="U437"/>
  <c r="U436"/>
  <c r="U435"/>
  <c r="U434"/>
  <c r="U433"/>
  <c r="U432"/>
  <c r="U431"/>
  <c r="U430"/>
  <c r="U429"/>
  <c r="U428"/>
  <c r="U427"/>
  <c r="U426"/>
  <c r="U425"/>
  <c r="U424"/>
  <c r="U423"/>
  <c r="U422"/>
  <c r="U421"/>
  <c r="U420"/>
  <c r="U419"/>
  <c r="U418"/>
  <c r="U417"/>
  <c r="U416"/>
  <c r="U415"/>
  <c r="U414"/>
  <c r="U413"/>
  <c r="U412"/>
  <c r="U411"/>
  <c r="U410"/>
  <c r="U409"/>
  <c r="U408"/>
  <c r="U407"/>
  <c r="U406"/>
  <c r="U405"/>
  <c r="U404"/>
  <c r="U403"/>
  <c r="U402"/>
  <c r="U401"/>
  <c r="U400"/>
  <c r="U399"/>
  <c r="U398"/>
  <c r="U397"/>
  <c r="U396"/>
  <c r="U395"/>
  <c r="U394"/>
  <c r="U393"/>
  <c r="U392"/>
  <c r="U391"/>
  <c r="U390"/>
  <c r="U389"/>
  <c r="U388"/>
  <c r="U387"/>
  <c r="U386"/>
  <c r="U385"/>
  <c r="U384"/>
  <c r="U383"/>
  <c r="U382"/>
  <c r="U381"/>
  <c r="U380"/>
  <c r="U379"/>
  <c r="U378"/>
  <c r="U377"/>
  <c r="U376"/>
  <c r="U375"/>
  <c r="U374"/>
  <c r="U373"/>
  <c r="U372"/>
  <c r="U371"/>
  <c r="U370"/>
  <c r="U369"/>
  <c r="U368"/>
  <c r="U367"/>
  <c r="U366"/>
  <c r="U365"/>
  <c r="U364"/>
  <c r="U363"/>
  <c r="U362"/>
  <c r="U361"/>
  <c r="U360"/>
  <c r="U359"/>
  <c r="U358"/>
  <c r="U357"/>
  <c r="U356"/>
  <c r="U355"/>
  <c r="U354"/>
  <c r="U353"/>
  <c r="U352"/>
  <c r="U351"/>
  <c r="U350"/>
  <c r="U349"/>
  <c r="U348"/>
  <c r="U347"/>
  <c r="U346"/>
  <c r="U345"/>
  <c r="U344"/>
  <c r="U343"/>
  <c r="U342"/>
  <c r="U341"/>
  <c r="U340"/>
  <c r="U339"/>
  <c r="U338"/>
  <c r="U337"/>
  <c r="U336"/>
  <c r="U335"/>
  <c r="U334"/>
  <c r="U333"/>
  <c r="U332"/>
  <c r="U331"/>
  <c r="U330"/>
  <c r="U329"/>
  <c r="U328"/>
  <c r="U327"/>
  <c r="U326"/>
  <c r="U325"/>
  <c r="U324"/>
  <c r="U323"/>
  <c r="U322"/>
  <c r="U321"/>
  <c r="U320"/>
  <c r="U319"/>
  <c r="U318"/>
  <c r="U317"/>
  <c r="U316"/>
  <c r="U315"/>
  <c r="U314"/>
  <c r="U313"/>
  <c r="U312"/>
  <c r="U311"/>
  <c r="U310"/>
  <c r="U309"/>
  <c r="U308"/>
  <c r="U307"/>
  <c r="U306"/>
  <c r="U305"/>
  <c r="U304"/>
  <c r="U303"/>
  <c r="U302"/>
  <c r="U301"/>
  <c r="U300"/>
  <c r="U299"/>
  <c r="U298"/>
  <c r="U297"/>
  <c r="U296"/>
  <c r="U295"/>
  <c r="U294"/>
  <c r="U293"/>
  <c r="U292"/>
  <c r="U291"/>
  <c r="U290"/>
  <c r="U289"/>
  <c r="U288"/>
  <c r="U287"/>
  <c r="U286"/>
  <c r="U285"/>
  <c r="U284"/>
  <c r="U283"/>
  <c r="U282"/>
  <c r="U281"/>
  <c r="U280"/>
  <c r="U279"/>
  <c r="U278"/>
  <c r="U277"/>
  <c r="U276"/>
  <c r="U275"/>
  <c r="U274"/>
  <c r="U273"/>
  <c r="U272"/>
  <c r="U271"/>
  <c r="U270"/>
  <c r="U269"/>
  <c r="U268"/>
  <c r="U267"/>
  <c r="U266"/>
  <c r="U265"/>
  <c r="U264"/>
  <c r="U263"/>
  <c r="U262"/>
  <c r="U261"/>
  <c r="U260"/>
  <c r="U259"/>
  <c r="U258"/>
  <c r="U257"/>
  <c r="U256"/>
  <c r="U255"/>
  <c r="U254"/>
  <c r="U253"/>
  <c r="U252"/>
  <c r="U251"/>
  <c r="U250"/>
  <c r="U249"/>
  <c r="U248"/>
  <c r="U247"/>
  <c r="U246"/>
  <c r="U245"/>
  <c r="U244"/>
  <c r="U243"/>
  <c r="U242"/>
  <c r="U241"/>
  <c r="U240"/>
  <c r="U239"/>
  <c r="U238"/>
  <c r="U237"/>
  <c r="U236"/>
  <c r="U235"/>
  <c r="U234"/>
  <c r="U233"/>
  <c r="U232"/>
  <c r="U231"/>
  <c r="U230"/>
  <c r="U229"/>
  <c r="U228"/>
  <c r="U227"/>
  <c r="U226"/>
  <c r="U225"/>
  <c r="U224"/>
  <c r="U223"/>
  <c r="U222"/>
  <c r="U221"/>
  <c r="U220"/>
  <c r="U219"/>
  <c r="U218"/>
  <c r="U217"/>
  <c r="U216"/>
  <c r="U215"/>
  <c r="U214"/>
  <c r="U213"/>
  <c r="U212"/>
  <c r="U211"/>
  <c r="U210"/>
  <c r="U209"/>
  <c r="U208"/>
  <c r="U207"/>
  <c r="U206"/>
  <c r="U205"/>
  <c r="U204"/>
  <c r="U203"/>
  <c r="U202"/>
  <c r="U201"/>
  <c r="U200"/>
  <c r="U199"/>
  <c r="C85" i="2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C385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84"/>
  <c r="G31"/>
  <c r="G32"/>
  <c r="G33"/>
  <c r="G34"/>
  <c r="G35"/>
  <c r="G36"/>
  <c r="G37"/>
  <c r="G38"/>
  <c r="G39"/>
  <c r="G40"/>
  <c r="G41"/>
  <c r="G42"/>
  <c r="G30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F18"/>
  <c r="C18"/>
  <c r="G18" s="1"/>
  <c r="C17"/>
  <c r="G17" s="1"/>
  <c r="C16"/>
  <c r="F16" s="1"/>
  <c r="C15"/>
  <c r="J15" s="1"/>
  <c r="F14"/>
  <c r="C14"/>
  <c r="G14" s="1"/>
  <c r="C13"/>
  <c r="G13" s="1"/>
  <c r="C12"/>
  <c r="F12" s="1"/>
  <c r="C11"/>
  <c r="J11" s="1"/>
  <c r="C10"/>
  <c r="J10" s="1"/>
  <c r="F9"/>
  <c r="C9"/>
  <c r="G9" s="1"/>
  <c r="J8"/>
  <c r="C8"/>
  <c r="G8" s="1"/>
  <c r="C7"/>
  <c r="F7" s="1"/>
  <c r="C6"/>
  <c r="J190" i="1"/>
  <c r="J194"/>
  <c r="J198"/>
  <c r="Q255"/>
  <c r="P255"/>
  <c r="Q250"/>
  <c r="P250"/>
  <c r="Q254"/>
  <c r="S254" s="1"/>
  <c r="P254"/>
  <c r="R252"/>
  <c r="Q251"/>
  <c r="P251"/>
  <c r="Q253"/>
  <c r="Q252"/>
  <c r="P252"/>
  <c r="I51"/>
  <c r="I50"/>
  <c r="I49"/>
  <c r="E51"/>
  <c r="E50"/>
  <c r="E49"/>
  <c r="Q285"/>
  <c r="Q286"/>
  <c r="P286"/>
  <c r="P285"/>
  <c r="P284"/>
  <c r="N284"/>
  <c r="N285"/>
  <c r="N286"/>
  <c r="N283"/>
  <c r="M286"/>
  <c r="M284"/>
  <c r="M285"/>
  <c r="M283"/>
  <c r="P290"/>
  <c r="P289"/>
  <c r="N289"/>
  <c r="N290"/>
  <c r="N288"/>
  <c r="M289"/>
  <c r="M290"/>
  <c r="M288"/>
  <c r="F193"/>
  <c r="J193" s="1"/>
  <c r="F194"/>
  <c r="F195"/>
  <c r="F196"/>
  <c r="J196" s="1"/>
  <c r="F197"/>
  <c r="J197" s="1"/>
  <c r="F198"/>
  <c r="F199"/>
  <c r="F200"/>
  <c r="J200" s="1"/>
  <c r="F201"/>
  <c r="J201" s="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190"/>
  <c r="F191"/>
  <c r="J191" s="1"/>
  <c r="F192"/>
  <c r="J192" s="1"/>
  <c r="F178"/>
  <c r="R178" s="1"/>
  <c r="F179"/>
  <c r="R179" s="1"/>
  <c r="F180"/>
  <c r="R180" s="1"/>
  <c r="F181"/>
  <c r="R181" s="1"/>
  <c r="F182"/>
  <c r="R182" s="1"/>
  <c r="F183"/>
  <c r="R183" s="1"/>
  <c r="F184"/>
  <c r="F185"/>
  <c r="F186"/>
  <c r="F187"/>
  <c r="F188"/>
  <c r="F189"/>
  <c r="J189" s="1"/>
  <c r="Q167"/>
  <c r="Q166"/>
  <c r="F165"/>
  <c r="R165" s="1"/>
  <c r="F167"/>
  <c r="R167" s="1"/>
  <c r="F168"/>
  <c r="F169"/>
  <c r="F170"/>
  <c r="F171"/>
  <c r="R171" s="1"/>
  <c r="F172"/>
  <c r="F173"/>
  <c r="F174"/>
  <c r="M174" s="1"/>
  <c r="F175"/>
  <c r="R175" s="1"/>
  <c r="F176"/>
  <c r="F177"/>
  <c r="J177" s="1"/>
  <c r="F166"/>
  <c r="J166" s="1"/>
  <c r="B166"/>
  <c r="B165"/>
  <c r="K162"/>
  <c r="K161"/>
  <c r="J199" l="1"/>
  <c r="J195"/>
  <c r="I174"/>
  <c r="M172"/>
  <c r="G7" i="2"/>
  <c r="F8"/>
  <c r="G10"/>
  <c r="G11"/>
  <c r="G12"/>
  <c r="J13"/>
  <c r="G15"/>
  <c r="G16"/>
  <c r="F17"/>
  <c r="J17"/>
  <c r="F13"/>
  <c r="F10"/>
  <c r="F11"/>
  <c r="F15"/>
  <c r="J170" i="1"/>
  <c r="I166"/>
  <c r="M167"/>
  <c r="J176"/>
  <c r="J168"/>
  <c r="R176"/>
  <c r="R172"/>
  <c r="R168"/>
  <c r="R177"/>
  <c r="R173"/>
  <c r="R169"/>
  <c r="J167"/>
  <c r="J171"/>
  <c r="R174"/>
  <c r="R170"/>
  <c r="R166"/>
  <c r="J174"/>
  <c r="I177"/>
  <c r="I173"/>
  <c r="I169"/>
  <c r="J173"/>
  <c r="J169"/>
  <c r="M169"/>
  <c r="M170"/>
  <c r="M176"/>
  <c r="I170"/>
  <c r="I175"/>
  <c r="I171"/>
  <c r="I167"/>
  <c r="J175"/>
  <c r="I176"/>
  <c r="I172"/>
  <c r="I168"/>
  <c r="J172"/>
</calcChain>
</file>

<file path=xl/sharedStrings.xml><?xml version="1.0" encoding="utf-8"?>
<sst xmlns="http://schemas.openxmlformats.org/spreadsheetml/2006/main" count="638" uniqueCount="469">
  <si>
    <t>Linear and helical pitch space</t>
  </si>
  <si>
    <t xml:space="preserve">The simplest pitch space model is the real line. A fundamental frequency f </t>
  </si>
  <si>
    <t>is mapped to a real number p according to the equation</t>
  </si>
  <si>
    <t>This creates a linear space in which octaves have size 12, semitones</t>
  </si>
  <si>
    <t xml:space="preserve"> (the distance between adjacent keys on the piano keyboard) have size 1,</t>
  </si>
  <si>
    <t xml:space="preserve"> and middle C is assigned the number 60, as it is in MIDI. 440 Hz is the </t>
  </si>
  <si>
    <t xml:space="preserve">standard frequency of 'concert A', which is the note 9 semitones above 'middle C'. </t>
  </si>
  <si>
    <r>
      <t>Frequenzen (in Hertz) des Kammertons a</t>
    </r>
    <r>
      <rPr>
        <vertAlign val="superscript"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 xml:space="preserve"> und seiner Oktavverwandten</t>
    </r>
  </si>
  <si>
    <t>p</t>
  </si>
  <si>
    <t>a1</t>
  </si>
  <si>
    <t>C</t>
  </si>
  <si>
    <t>D</t>
  </si>
  <si>
    <t>E</t>
  </si>
  <si>
    <t>F</t>
  </si>
  <si>
    <t>G</t>
  </si>
  <si>
    <t>A</t>
  </si>
  <si>
    <t>H</t>
  </si>
  <si>
    <t>df</t>
  </si>
  <si>
    <t>poltoni</t>
  </si>
  <si>
    <t>toni</t>
  </si>
  <si>
    <t>C   CCCC</t>
  </si>
  <si>
    <t>fre=440*2^((P-69)/12)=E45*POWER(2;(G45-69)/12)</t>
  </si>
  <si>
    <t>P</t>
  </si>
  <si>
    <t>Zacetek oktave a2</t>
  </si>
  <si>
    <t>Zacetek oktave a3</t>
  </si>
  <si>
    <t>Zacetek oktave a4</t>
  </si>
  <si>
    <t>Gitara</t>
  </si>
  <si>
    <t>Meritve</t>
  </si>
  <si>
    <t>L-dol_strun [cm]</t>
  </si>
  <si>
    <t>lega_preck=Lo*440/fre</t>
  </si>
  <si>
    <t>f = 440*2^((P-69)/12)</t>
  </si>
  <si>
    <t>Izracuni_lege_preck</t>
  </si>
  <si>
    <t>d2-ton</t>
  </si>
  <si>
    <t>e2-ton</t>
  </si>
  <si>
    <t>g2-ton</t>
  </si>
  <si>
    <t>h2-ton</t>
  </si>
  <si>
    <t>e3-ton</t>
  </si>
  <si>
    <t>ton</t>
  </si>
  <si>
    <t>frekvenca</t>
  </si>
  <si>
    <t>opomba</t>
  </si>
  <si>
    <t>C(sk)</t>
  </si>
  <si>
    <t>16,35 Hz</t>
  </si>
  <si>
    <t>C »subkontra«</t>
  </si>
  <si>
    <t>Cis(sk)</t>
  </si>
  <si>
    <t>17,32 Hz</t>
  </si>
  <si>
    <t>D(sk)</t>
  </si>
  <si>
    <t>18,35 Hz</t>
  </si>
  <si>
    <t>Dis(sk)</t>
  </si>
  <si>
    <t>19,45 Hz</t>
  </si>
  <si>
    <t>E(sk)</t>
  </si>
  <si>
    <t>20,60 Hz</t>
  </si>
  <si>
    <t>F(sk)</t>
  </si>
  <si>
    <t>21,83 Hz</t>
  </si>
  <si>
    <t>Fis(sk)</t>
  </si>
  <si>
    <t>23,12 Hz</t>
  </si>
  <si>
    <t>G(sk)</t>
  </si>
  <si>
    <t>24,50 Hz</t>
  </si>
  <si>
    <t>Gis(sk)</t>
  </si>
  <si>
    <t>25,96 Hz</t>
  </si>
  <si>
    <t>A(sk)</t>
  </si>
  <si>
    <t>27,50 Hz</t>
  </si>
  <si>
    <t>(najnižji ton pri klavirju)</t>
  </si>
  <si>
    <t>Ais(sk)</t>
  </si>
  <si>
    <t>29,14 Hz</t>
  </si>
  <si>
    <t>H(sk)</t>
  </si>
  <si>
    <t>30,87 Hz</t>
  </si>
  <si>
    <r>
      <t>C</t>
    </r>
    <r>
      <rPr>
        <vertAlign val="subscript"/>
        <sz val="11"/>
        <color theme="1"/>
        <rFont val="Calibri"/>
        <family val="2"/>
        <charset val="238"/>
        <scheme val="minor"/>
      </rPr>
      <t>(k)</t>
    </r>
  </si>
  <si>
    <t>32,70 Hz</t>
  </si>
  <si>
    <t>C »kontra«</t>
  </si>
  <si>
    <r>
      <t>Cis</t>
    </r>
    <r>
      <rPr>
        <vertAlign val="subscript"/>
        <sz val="11"/>
        <color theme="1"/>
        <rFont val="Calibri"/>
        <family val="2"/>
        <charset val="238"/>
        <scheme val="minor"/>
      </rPr>
      <t>(k)</t>
    </r>
  </si>
  <si>
    <t>34,65 Hz</t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</si>
  <si>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(k)</t>
    </r>
  </si>
  <si>
    <t>36,71 Hz</t>
  </si>
  <si>
    <r>
      <t>Dis</t>
    </r>
    <r>
      <rPr>
        <vertAlign val="subscript"/>
        <sz val="11"/>
        <color theme="1"/>
        <rFont val="Calibri"/>
        <family val="2"/>
        <charset val="238"/>
        <scheme val="minor"/>
      </rPr>
      <t>(k)</t>
    </r>
  </si>
  <si>
    <t>38,89 Hz</t>
  </si>
  <si>
    <r>
      <t>E</t>
    </r>
    <r>
      <rPr>
        <vertAlign val="subscript"/>
        <sz val="11"/>
        <color theme="1"/>
        <rFont val="Calibri"/>
        <family val="2"/>
        <charset val="238"/>
        <scheme val="minor"/>
      </rPr>
      <t>(k)</t>
    </r>
  </si>
  <si>
    <t>41,20 Hz</t>
  </si>
  <si>
    <r>
      <t>F</t>
    </r>
    <r>
      <rPr>
        <vertAlign val="subscript"/>
        <sz val="11"/>
        <color theme="1"/>
        <rFont val="Calibri"/>
        <family val="2"/>
        <charset val="238"/>
        <scheme val="minor"/>
      </rPr>
      <t>(k)</t>
    </r>
  </si>
  <si>
    <t>43,65 Hz</t>
  </si>
  <si>
    <r>
      <t>Fis</t>
    </r>
    <r>
      <rPr>
        <vertAlign val="subscript"/>
        <sz val="11"/>
        <color theme="1"/>
        <rFont val="Calibri"/>
        <family val="2"/>
        <charset val="238"/>
        <scheme val="minor"/>
      </rPr>
      <t>(k)</t>
    </r>
  </si>
  <si>
    <t>46,25 Hz</t>
  </si>
  <si>
    <r>
      <t>G</t>
    </r>
    <r>
      <rPr>
        <vertAlign val="subscript"/>
        <sz val="11"/>
        <color theme="1"/>
        <rFont val="Calibri"/>
        <family val="2"/>
        <charset val="238"/>
        <scheme val="minor"/>
      </rPr>
      <t>(k)</t>
    </r>
  </si>
  <si>
    <t>49,00 Hz</t>
  </si>
  <si>
    <r>
      <t>Gis</t>
    </r>
    <r>
      <rPr>
        <vertAlign val="subscript"/>
        <sz val="11"/>
        <color theme="1"/>
        <rFont val="Calibri"/>
        <family val="2"/>
        <charset val="238"/>
        <scheme val="minor"/>
      </rPr>
      <t>(k)</t>
    </r>
  </si>
  <si>
    <t>51,91 Hz</t>
  </si>
  <si>
    <r>
      <t>A</t>
    </r>
    <r>
      <rPr>
        <vertAlign val="subscript"/>
        <sz val="11"/>
        <color theme="1"/>
        <rFont val="Calibri"/>
        <family val="2"/>
        <charset val="238"/>
        <scheme val="minor"/>
      </rPr>
      <t>(k)</t>
    </r>
  </si>
  <si>
    <t>55,00 Hz</t>
  </si>
  <si>
    <r>
      <t>Ais</t>
    </r>
    <r>
      <rPr>
        <vertAlign val="subscript"/>
        <sz val="11"/>
        <color theme="1"/>
        <rFont val="Calibri"/>
        <family val="2"/>
        <charset val="238"/>
        <scheme val="minor"/>
      </rPr>
      <t>(k)</t>
    </r>
  </si>
  <si>
    <t>58,27 Hz</t>
  </si>
  <si>
    <r>
      <t>H</t>
    </r>
    <r>
      <rPr>
        <vertAlign val="subscript"/>
        <sz val="11"/>
        <color theme="1"/>
        <rFont val="Calibri"/>
        <family val="2"/>
        <charset val="238"/>
        <scheme val="minor"/>
      </rPr>
      <t>(k)</t>
    </r>
  </si>
  <si>
    <t>61,74 Hz</t>
  </si>
  <si>
    <r>
      <t>C</t>
    </r>
    <r>
      <rPr>
        <vertAlign val="subscript"/>
        <sz val="11"/>
        <color theme="1"/>
        <rFont val="Calibri"/>
        <family val="2"/>
        <charset val="238"/>
        <scheme val="minor"/>
      </rPr>
      <t>(v)</t>
    </r>
  </si>
  <si>
    <t>65,41 Hz</t>
  </si>
  <si>
    <t> »veliki« C</t>
  </si>
  <si>
    <r>
      <t>Cis</t>
    </r>
    <r>
      <rPr>
        <vertAlign val="subscript"/>
        <sz val="11"/>
        <color theme="1"/>
        <rFont val="Calibri"/>
        <family val="2"/>
        <charset val="238"/>
        <scheme val="minor"/>
      </rPr>
      <t>(v)</t>
    </r>
  </si>
  <si>
    <t>69,30 Hz</t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</si>
  <si>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(v)</t>
    </r>
  </si>
  <si>
    <t>73,42 Hz</t>
  </si>
  <si>
    <r>
      <t>Dis</t>
    </r>
    <r>
      <rPr>
        <vertAlign val="subscript"/>
        <sz val="11"/>
        <color theme="1"/>
        <rFont val="Calibri"/>
        <family val="2"/>
        <charset val="238"/>
        <scheme val="minor"/>
      </rPr>
      <t>(v)</t>
    </r>
  </si>
  <si>
    <t>77,78 Hz</t>
  </si>
  <si>
    <r>
      <t>E</t>
    </r>
    <r>
      <rPr>
        <vertAlign val="subscript"/>
        <sz val="11"/>
        <color theme="1"/>
        <rFont val="Calibri"/>
        <family val="2"/>
        <charset val="238"/>
        <scheme val="minor"/>
      </rPr>
      <t>(v)</t>
    </r>
  </si>
  <si>
    <t>82,41 Hz</t>
  </si>
  <si>
    <r>
      <t>F</t>
    </r>
    <r>
      <rPr>
        <vertAlign val="subscript"/>
        <sz val="11"/>
        <color theme="1"/>
        <rFont val="Calibri"/>
        <family val="2"/>
        <charset val="238"/>
        <scheme val="minor"/>
      </rPr>
      <t>(v)</t>
    </r>
  </si>
  <si>
    <t>87,31 Hz</t>
  </si>
  <si>
    <r>
      <t>Fis</t>
    </r>
    <r>
      <rPr>
        <vertAlign val="subscript"/>
        <sz val="11"/>
        <color theme="1"/>
        <rFont val="Calibri"/>
        <family val="2"/>
        <charset val="238"/>
        <scheme val="minor"/>
      </rPr>
      <t>(v)</t>
    </r>
  </si>
  <si>
    <t>92,50 Hz</t>
  </si>
  <si>
    <r>
      <t>G</t>
    </r>
    <r>
      <rPr>
        <vertAlign val="subscript"/>
        <sz val="11"/>
        <color theme="1"/>
        <rFont val="Calibri"/>
        <family val="2"/>
        <charset val="238"/>
        <scheme val="minor"/>
      </rPr>
      <t>(v)</t>
    </r>
  </si>
  <si>
    <t>98,00 Hz</t>
  </si>
  <si>
    <r>
      <t>Gis</t>
    </r>
    <r>
      <rPr>
        <vertAlign val="subscript"/>
        <sz val="11"/>
        <color theme="1"/>
        <rFont val="Calibri"/>
        <family val="2"/>
        <charset val="238"/>
        <scheme val="minor"/>
      </rPr>
      <t>(v)</t>
    </r>
  </si>
  <si>
    <t>103,83 Hz</t>
  </si>
  <si>
    <r>
      <t>A</t>
    </r>
    <r>
      <rPr>
        <vertAlign val="subscript"/>
        <sz val="11"/>
        <color theme="1"/>
        <rFont val="Calibri"/>
        <family val="2"/>
        <charset val="238"/>
        <scheme val="minor"/>
      </rPr>
      <t>(v)</t>
    </r>
  </si>
  <si>
    <t>110,00 Hz</t>
  </si>
  <si>
    <r>
      <t>Ais</t>
    </r>
    <r>
      <rPr>
        <vertAlign val="subscript"/>
        <sz val="11"/>
        <color theme="1"/>
        <rFont val="Calibri"/>
        <family val="2"/>
        <charset val="238"/>
        <scheme val="minor"/>
      </rPr>
      <t>(v)</t>
    </r>
  </si>
  <si>
    <t>116,54 Hz</t>
  </si>
  <si>
    <r>
      <t>H</t>
    </r>
    <r>
      <rPr>
        <vertAlign val="subscript"/>
        <sz val="11"/>
        <color theme="1"/>
        <rFont val="Calibri"/>
        <family val="2"/>
        <charset val="238"/>
        <scheme val="minor"/>
      </rPr>
      <t>(v)</t>
    </r>
  </si>
  <si>
    <t>123,47 Hz</t>
  </si>
  <si>
    <r>
      <t>c</t>
    </r>
    <r>
      <rPr>
        <vertAlign val="subscript"/>
        <sz val="11"/>
        <color theme="1"/>
        <rFont val="Calibri"/>
        <family val="2"/>
        <charset val="238"/>
        <scheme val="minor"/>
      </rPr>
      <t>(m)</t>
    </r>
  </si>
  <si>
    <t>130,81 Hz</t>
  </si>
  <si>
    <t> »mali« C</t>
  </si>
  <si>
    <r>
      <t>cis</t>
    </r>
    <r>
      <rPr>
        <vertAlign val="subscript"/>
        <sz val="11"/>
        <color theme="1"/>
        <rFont val="Calibri"/>
        <family val="2"/>
        <charset val="238"/>
        <scheme val="minor"/>
      </rPr>
      <t>(m)</t>
    </r>
  </si>
  <si>
    <t>138,59 Hz</t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</si>
  <si>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(m)</t>
    </r>
  </si>
  <si>
    <t>146,83 Hz</t>
  </si>
  <si>
    <r>
      <t>dis</t>
    </r>
    <r>
      <rPr>
        <vertAlign val="subscript"/>
        <sz val="11"/>
        <color theme="1"/>
        <rFont val="Calibri"/>
        <family val="2"/>
        <charset val="238"/>
        <scheme val="minor"/>
      </rPr>
      <t>(m)</t>
    </r>
  </si>
  <si>
    <t>155,56 Hz</t>
  </si>
  <si>
    <r>
      <t>e</t>
    </r>
    <r>
      <rPr>
        <vertAlign val="subscript"/>
        <sz val="11"/>
        <color theme="1"/>
        <rFont val="Calibri"/>
        <family val="2"/>
        <charset val="238"/>
        <scheme val="minor"/>
      </rPr>
      <t>(m)</t>
    </r>
  </si>
  <si>
    <t>164,81 Hz</t>
  </si>
  <si>
    <r>
      <t>f</t>
    </r>
    <r>
      <rPr>
        <vertAlign val="subscript"/>
        <sz val="11"/>
        <color theme="1"/>
        <rFont val="Calibri"/>
        <family val="2"/>
        <charset val="238"/>
        <scheme val="minor"/>
      </rPr>
      <t>(m)</t>
    </r>
  </si>
  <si>
    <t>174,61 Hz</t>
  </si>
  <si>
    <r>
      <t>fis</t>
    </r>
    <r>
      <rPr>
        <vertAlign val="subscript"/>
        <sz val="11"/>
        <color theme="1"/>
        <rFont val="Calibri"/>
        <family val="2"/>
        <charset val="238"/>
        <scheme val="minor"/>
      </rPr>
      <t>(m)</t>
    </r>
  </si>
  <si>
    <t>185,00 Hz</t>
  </si>
  <si>
    <r>
      <t>g</t>
    </r>
    <r>
      <rPr>
        <vertAlign val="subscript"/>
        <sz val="11"/>
        <color theme="1"/>
        <rFont val="Calibri"/>
        <family val="2"/>
        <charset val="238"/>
        <scheme val="minor"/>
      </rPr>
      <t>(m)</t>
    </r>
  </si>
  <si>
    <t>196,00 Hz</t>
  </si>
  <si>
    <r>
      <t>gis</t>
    </r>
    <r>
      <rPr>
        <vertAlign val="subscript"/>
        <sz val="11"/>
        <color theme="1"/>
        <rFont val="Calibri"/>
        <family val="2"/>
        <charset val="238"/>
        <scheme val="minor"/>
      </rPr>
      <t>(m)</t>
    </r>
  </si>
  <si>
    <t>207,65 Hz</t>
  </si>
  <si>
    <r>
      <t>a</t>
    </r>
    <r>
      <rPr>
        <vertAlign val="subscript"/>
        <sz val="11"/>
        <color theme="1"/>
        <rFont val="Calibri"/>
        <family val="2"/>
        <charset val="238"/>
        <scheme val="minor"/>
      </rPr>
      <t>(m)</t>
    </r>
  </si>
  <si>
    <t>220,00 Hz</t>
  </si>
  <si>
    <r>
      <t>ais</t>
    </r>
    <r>
      <rPr>
        <vertAlign val="subscript"/>
        <sz val="11"/>
        <color theme="1"/>
        <rFont val="Calibri"/>
        <family val="2"/>
        <charset val="238"/>
        <scheme val="minor"/>
      </rPr>
      <t>(m)</t>
    </r>
  </si>
  <si>
    <t>233,08 Hz</t>
  </si>
  <si>
    <r>
      <t>h</t>
    </r>
    <r>
      <rPr>
        <vertAlign val="subscript"/>
        <sz val="11"/>
        <color theme="1"/>
        <rFont val="Calibri"/>
        <family val="2"/>
        <charset val="238"/>
        <scheme val="minor"/>
      </rPr>
      <t>(m)</t>
    </r>
  </si>
  <si>
    <t>246,94 Hz</t>
  </si>
  <si>
    <r>
      <t>c</t>
    </r>
    <r>
      <rPr>
        <vertAlign val="subscript"/>
        <sz val="11"/>
        <color theme="1"/>
        <rFont val="Calibri"/>
        <family val="2"/>
        <charset val="238"/>
        <scheme val="minor"/>
      </rPr>
      <t>1</t>
    </r>
  </si>
  <si>
    <t>261,63 Hz</t>
  </si>
  <si>
    <r>
      <t>cis</t>
    </r>
    <r>
      <rPr>
        <vertAlign val="subscript"/>
        <sz val="11"/>
        <color theme="1"/>
        <rFont val="Calibri"/>
        <family val="2"/>
        <charset val="238"/>
        <scheme val="minor"/>
      </rPr>
      <t>1</t>
    </r>
  </si>
  <si>
    <t>277,18 Hz</t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</si>
  <si>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1</t>
    </r>
  </si>
  <si>
    <t>293,66 Hz</t>
  </si>
  <si>
    <r>
      <t>dis</t>
    </r>
    <r>
      <rPr>
        <vertAlign val="subscript"/>
        <sz val="11"/>
        <color theme="1"/>
        <rFont val="Calibri"/>
        <family val="2"/>
        <charset val="238"/>
        <scheme val="minor"/>
      </rPr>
      <t>1</t>
    </r>
  </si>
  <si>
    <t>311,13 Hz</t>
  </si>
  <si>
    <r>
      <t>e</t>
    </r>
    <r>
      <rPr>
        <vertAlign val="subscript"/>
        <sz val="11"/>
        <color theme="1"/>
        <rFont val="Calibri"/>
        <family val="2"/>
        <charset val="238"/>
        <scheme val="minor"/>
      </rPr>
      <t>1</t>
    </r>
  </si>
  <si>
    <t>329,63 Hz</t>
  </si>
  <si>
    <r>
      <t>f</t>
    </r>
    <r>
      <rPr>
        <vertAlign val="subscript"/>
        <sz val="11"/>
        <color theme="1"/>
        <rFont val="Calibri"/>
        <family val="2"/>
        <charset val="238"/>
        <scheme val="minor"/>
      </rPr>
      <t>1</t>
    </r>
  </si>
  <si>
    <t>349,23 Hz</t>
  </si>
  <si>
    <r>
      <t>fis</t>
    </r>
    <r>
      <rPr>
        <vertAlign val="subscript"/>
        <sz val="11"/>
        <color theme="1"/>
        <rFont val="Calibri"/>
        <family val="2"/>
        <charset val="238"/>
        <scheme val="minor"/>
      </rPr>
      <t>1</t>
    </r>
  </si>
  <si>
    <t>369,99 Hz</t>
  </si>
  <si>
    <r>
      <t>g</t>
    </r>
    <r>
      <rPr>
        <vertAlign val="subscript"/>
        <sz val="11"/>
        <color theme="1"/>
        <rFont val="Calibri"/>
        <family val="2"/>
        <charset val="238"/>
        <scheme val="minor"/>
      </rPr>
      <t>1</t>
    </r>
  </si>
  <si>
    <t>392,00 Hz</t>
  </si>
  <si>
    <r>
      <t>gis</t>
    </r>
    <r>
      <rPr>
        <vertAlign val="subscript"/>
        <sz val="11"/>
        <color theme="1"/>
        <rFont val="Calibri"/>
        <family val="2"/>
        <charset val="238"/>
        <scheme val="minor"/>
      </rPr>
      <t>1</t>
    </r>
  </si>
  <si>
    <t>415,30 Hz</t>
  </si>
  <si>
    <r>
      <t>a</t>
    </r>
    <r>
      <rPr>
        <vertAlign val="subscript"/>
        <sz val="11"/>
        <color theme="1"/>
        <rFont val="Calibri"/>
        <family val="2"/>
        <charset val="238"/>
        <scheme val="minor"/>
      </rPr>
      <t>1</t>
    </r>
  </si>
  <si>
    <t>440,00 Hz</t>
  </si>
  <si>
    <r>
      <t>ais</t>
    </r>
    <r>
      <rPr>
        <vertAlign val="subscript"/>
        <sz val="11"/>
        <color theme="1"/>
        <rFont val="Calibri"/>
        <family val="2"/>
        <charset val="238"/>
        <scheme val="minor"/>
      </rPr>
      <t>1</t>
    </r>
  </si>
  <si>
    <t>466,16 Hz</t>
  </si>
  <si>
    <r>
      <t>h</t>
    </r>
    <r>
      <rPr>
        <vertAlign val="subscript"/>
        <sz val="11"/>
        <color theme="1"/>
        <rFont val="Calibri"/>
        <family val="2"/>
        <charset val="238"/>
        <scheme val="minor"/>
      </rPr>
      <t>1</t>
    </r>
  </si>
  <si>
    <t>493,88 Hz</t>
  </si>
  <si>
    <r>
      <t>c</t>
    </r>
    <r>
      <rPr>
        <vertAlign val="subscript"/>
        <sz val="11"/>
        <color theme="1"/>
        <rFont val="Calibri"/>
        <family val="2"/>
        <charset val="238"/>
        <scheme val="minor"/>
      </rPr>
      <t>2</t>
    </r>
  </si>
  <si>
    <t>523,25 Hz</t>
  </si>
  <si>
    <r>
      <t>cis</t>
    </r>
    <r>
      <rPr>
        <vertAlign val="subscript"/>
        <sz val="11"/>
        <color theme="1"/>
        <rFont val="Calibri"/>
        <family val="2"/>
        <charset val="238"/>
        <scheme val="minor"/>
      </rPr>
      <t>2</t>
    </r>
  </si>
  <si>
    <t>554,37 Hz</t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</si>
  <si>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2</t>
    </r>
  </si>
  <si>
    <t>587,33 Hz</t>
  </si>
  <si>
    <r>
      <t>dis</t>
    </r>
    <r>
      <rPr>
        <vertAlign val="subscript"/>
        <sz val="11"/>
        <color theme="1"/>
        <rFont val="Calibri"/>
        <family val="2"/>
        <charset val="238"/>
        <scheme val="minor"/>
      </rPr>
      <t>2</t>
    </r>
  </si>
  <si>
    <t>622,25 Hz</t>
  </si>
  <si>
    <r>
      <t>e</t>
    </r>
    <r>
      <rPr>
        <vertAlign val="subscript"/>
        <sz val="11"/>
        <color theme="1"/>
        <rFont val="Calibri"/>
        <family val="2"/>
        <charset val="238"/>
        <scheme val="minor"/>
      </rPr>
      <t>2</t>
    </r>
  </si>
  <si>
    <t>659,26 Hz</t>
  </si>
  <si>
    <r>
      <t>f</t>
    </r>
    <r>
      <rPr>
        <vertAlign val="subscript"/>
        <sz val="11"/>
        <color theme="1"/>
        <rFont val="Calibri"/>
        <family val="2"/>
        <charset val="238"/>
        <scheme val="minor"/>
      </rPr>
      <t>2</t>
    </r>
  </si>
  <si>
    <t>698,46 Hz</t>
  </si>
  <si>
    <r>
      <t>fis</t>
    </r>
    <r>
      <rPr>
        <vertAlign val="subscript"/>
        <sz val="11"/>
        <color theme="1"/>
        <rFont val="Calibri"/>
        <family val="2"/>
        <charset val="238"/>
        <scheme val="minor"/>
      </rPr>
      <t>2</t>
    </r>
  </si>
  <si>
    <t>739,99 Hz</t>
  </si>
  <si>
    <r>
      <t>g</t>
    </r>
    <r>
      <rPr>
        <vertAlign val="subscript"/>
        <sz val="11"/>
        <color theme="1"/>
        <rFont val="Calibri"/>
        <family val="2"/>
        <charset val="238"/>
        <scheme val="minor"/>
      </rPr>
      <t>2</t>
    </r>
  </si>
  <si>
    <t>783,99 Hz</t>
  </si>
  <si>
    <r>
      <t>gis</t>
    </r>
    <r>
      <rPr>
        <vertAlign val="subscript"/>
        <sz val="11"/>
        <color theme="1"/>
        <rFont val="Calibri"/>
        <family val="2"/>
        <charset val="238"/>
        <scheme val="minor"/>
      </rPr>
      <t>2</t>
    </r>
  </si>
  <si>
    <t>830,61 Hz</t>
  </si>
  <si>
    <r>
      <t>a</t>
    </r>
    <r>
      <rPr>
        <vertAlign val="subscript"/>
        <sz val="11"/>
        <color theme="1"/>
        <rFont val="Calibri"/>
        <family val="2"/>
        <charset val="238"/>
        <scheme val="minor"/>
      </rPr>
      <t>2</t>
    </r>
  </si>
  <si>
    <t>880,00 Hz</t>
  </si>
  <si>
    <r>
      <t>ais</t>
    </r>
    <r>
      <rPr>
        <vertAlign val="subscript"/>
        <sz val="11"/>
        <color theme="1"/>
        <rFont val="Calibri"/>
        <family val="2"/>
        <charset val="238"/>
        <scheme val="minor"/>
      </rPr>
      <t>2</t>
    </r>
  </si>
  <si>
    <t>932,33 Hz</t>
  </si>
  <si>
    <r>
      <t>h</t>
    </r>
    <r>
      <rPr>
        <vertAlign val="subscript"/>
        <sz val="11"/>
        <color theme="1"/>
        <rFont val="Calibri"/>
        <family val="2"/>
        <charset val="238"/>
        <scheme val="minor"/>
      </rPr>
      <t>2</t>
    </r>
  </si>
  <si>
    <t>987,77 Hz</t>
  </si>
  <si>
    <r>
      <t>c</t>
    </r>
    <r>
      <rPr>
        <vertAlign val="subscript"/>
        <sz val="11"/>
        <color theme="1"/>
        <rFont val="Calibri"/>
        <family val="2"/>
        <charset val="238"/>
        <scheme val="minor"/>
      </rPr>
      <t>3</t>
    </r>
  </si>
  <si>
    <t>1046,50 Hz</t>
  </si>
  <si>
    <r>
      <t>cis</t>
    </r>
    <r>
      <rPr>
        <vertAlign val="subscript"/>
        <sz val="11"/>
        <color theme="1"/>
        <rFont val="Calibri"/>
        <family val="2"/>
        <charset val="238"/>
        <scheme val="minor"/>
      </rPr>
      <t>3</t>
    </r>
  </si>
  <si>
    <t>1108,73 Hz</t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</si>
  <si>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3</t>
    </r>
  </si>
  <si>
    <t>1174,66 Hz</t>
  </si>
  <si>
    <r>
      <t>dis</t>
    </r>
    <r>
      <rPr>
        <vertAlign val="subscript"/>
        <sz val="11"/>
        <color theme="1"/>
        <rFont val="Calibri"/>
        <family val="2"/>
        <charset val="238"/>
        <scheme val="minor"/>
      </rPr>
      <t>3</t>
    </r>
  </si>
  <si>
    <t>1244,51 Hz</t>
  </si>
  <si>
    <r>
      <t>e</t>
    </r>
    <r>
      <rPr>
        <vertAlign val="subscript"/>
        <sz val="11"/>
        <color theme="1"/>
        <rFont val="Calibri"/>
        <family val="2"/>
        <charset val="238"/>
        <scheme val="minor"/>
      </rPr>
      <t>3</t>
    </r>
  </si>
  <si>
    <t>1318,51 Hz</t>
  </si>
  <si>
    <r>
      <t>f</t>
    </r>
    <r>
      <rPr>
        <vertAlign val="subscript"/>
        <sz val="11"/>
        <color theme="1"/>
        <rFont val="Calibri"/>
        <family val="2"/>
        <charset val="238"/>
        <scheme val="minor"/>
      </rPr>
      <t>3</t>
    </r>
  </si>
  <si>
    <t>1396,91 Hz</t>
  </si>
  <si>
    <r>
      <t>fis</t>
    </r>
    <r>
      <rPr>
        <vertAlign val="subscript"/>
        <sz val="11"/>
        <color theme="1"/>
        <rFont val="Calibri"/>
        <family val="2"/>
        <charset val="238"/>
        <scheme val="minor"/>
      </rPr>
      <t>3</t>
    </r>
  </si>
  <si>
    <t>1479,98 Hz</t>
  </si>
  <si>
    <r>
      <t>g</t>
    </r>
    <r>
      <rPr>
        <vertAlign val="subscript"/>
        <sz val="11"/>
        <color theme="1"/>
        <rFont val="Calibri"/>
        <family val="2"/>
        <charset val="238"/>
        <scheme val="minor"/>
      </rPr>
      <t>3</t>
    </r>
  </si>
  <si>
    <t>1567,98 Hz</t>
  </si>
  <si>
    <r>
      <t>gis</t>
    </r>
    <r>
      <rPr>
        <vertAlign val="subscript"/>
        <sz val="11"/>
        <color theme="1"/>
        <rFont val="Calibri"/>
        <family val="2"/>
        <charset val="238"/>
        <scheme val="minor"/>
      </rPr>
      <t>3</t>
    </r>
  </si>
  <si>
    <t>1661,22 Hz</t>
  </si>
  <si>
    <r>
      <t>a</t>
    </r>
    <r>
      <rPr>
        <vertAlign val="subscript"/>
        <sz val="11"/>
        <color theme="1"/>
        <rFont val="Calibri"/>
        <family val="2"/>
        <charset val="238"/>
        <scheme val="minor"/>
      </rPr>
      <t>3</t>
    </r>
  </si>
  <si>
    <t>1760,00 Hz</t>
  </si>
  <si>
    <r>
      <t>ais</t>
    </r>
    <r>
      <rPr>
        <vertAlign val="subscript"/>
        <sz val="11"/>
        <color theme="1"/>
        <rFont val="Calibri"/>
        <family val="2"/>
        <charset val="238"/>
        <scheme val="minor"/>
      </rPr>
      <t>3</t>
    </r>
  </si>
  <si>
    <t>1864,66 Hz</t>
  </si>
  <si>
    <r>
      <t>h</t>
    </r>
    <r>
      <rPr>
        <vertAlign val="subscript"/>
        <sz val="11"/>
        <color theme="1"/>
        <rFont val="Calibri"/>
        <family val="2"/>
        <charset val="238"/>
        <scheme val="minor"/>
      </rPr>
      <t>3</t>
    </r>
  </si>
  <si>
    <t>1975,53 Hz</t>
  </si>
  <si>
    <r>
      <t>c</t>
    </r>
    <r>
      <rPr>
        <vertAlign val="subscript"/>
        <sz val="11"/>
        <color theme="1"/>
        <rFont val="Calibri"/>
        <family val="2"/>
        <charset val="238"/>
        <scheme val="minor"/>
      </rPr>
      <t>4</t>
    </r>
  </si>
  <si>
    <t>2093,00 Hz</t>
  </si>
  <si>
    <r>
      <t>cis</t>
    </r>
    <r>
      <rPr>
        <vertAlign val="subscript"/>
        <sz val="11"/>
        <color theme="1"/>
        <rFont val="Calibri"/>
        <family val="2"/>
        <charset val="238"/>
        <scheme val="minor"/>
      </rPr>
      <t>4</t>
    </r>
  </si>
  <si>
    <t>2217,46 Hz</t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</si>
  <si>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4</t>
    </r>
  </si>
  <si>
    <t>2349,32 Hz</t>
  </si>
  <si>
    <r>
      <t>dis</t>
    </r>
    <r>
      <rPr>
        <vertAlign val="subscript"/>
        <sz val="11"/>
        <color theme="1"/>
        <rFont val="Calibri"/>
        <family val="2"/>
        <charset val="238"/>
        <scheme val="minor"/>
      </rPr>
      <t>4</t>
    </r>
  </si>
  <si>
    <t>2489,02 Hz</t>
  </si>
  <si>
    <r>
      <t>e</t>
    </r>
    <r>
      <rPr>
        <vertAlign val="subscript"/>
        <sz val="11"/>
        <color theme="1"/>
        <rFont val="Calibri"/>
        <family val="2"/>
        <charset val="238"/>
        <scheme val="minor"/>
      </rPr>
      <t>4</t>
    </r>
  </si>
  <si>
    <t>2637,02 Hz</t>
  </si>
  <si>
    <r>
      <t>f</t>
    </r>
    <r>
      <rPr>
        <vertAlign val="subscript"/>
        <sz val="11"/>
        <color theme="1"/>
        <rFont val="Calibri"/>
        <family val="2"/>
        <charset val="238"/>
        <scheme val="minor"/>
      </rPr>
      <t>4</t>
    </r>
  </si>
  <si>
    <t>2793,83 Hz</t>
  </si>
  <si>
    <r>
      <t>fis</t>
    </r>
    <r>
      <rPr>
        <vertAlign val="subscript"/>
        <sz val="11"/>
        <color theme="1"/>
        <rFont val="Calibri"/>
        <family val="2"/>
        <charset val="238"/>
        <scheme val="minor"/>
      </rPr>
      <t>4</t>
    </r>
  </si>
  <si>
    <t>2959,96 Hz</t>
  </si>
  <si>
    <r>
      <t>g</t>
    </r>
    <r>
      <rPr>
        <vertAlign val="subscript"/>
        <sz val="11"/>
        <color theme="1"/>
        <rFont val="Calibri"/>
        <family val="2"/>
        <charset val="238"/>
        <scheme val="minor"/>
      </rPr>
      <t>4</t>
    </r>
  </si>
  <si>
    <t>3135,96 Hz</t>
  </si>
  <si>
    <r>
      <t>gis</t>
    </r>
    <r>
      <rPr>
        <vertAlign val="subscript"/>
        <sz val="11"/>
        <color theme="1"/>
        <rFont val="Calibri"/>
        <family val="2"/>
        <charset val="238"/>
        <scheme val="minor"/>
      </rPr>
      <t>4</t>
    </r>
  </si>
  <si>
    <t>3322,44 Hz</t>
  </si>
  <si>
    <r>
      <t>a</t>
    </r>
    <r>
      <rPr>
        <vertAlign val="subscript"/>
        <sz val="11"/>
        <color theme="1"/>
        <rFont val="Calibri"/>
        <family val="2"/>
        <charset val="238"/>
        <scheme val="minor"/>
      </rPr>
      <t>4</t>
    </r>
  </si>
  <si>
    <t>3520,00 Hz</t>
  </si>
  <si>
    <r>
      <t>ais</t>
    </r>
    <r>
      <rPr>
        <vertAlign val="subscript"/>
        <sz val="11"/>
        <color theme="1"/>
        <rFont val="Calibri"/>
        <family val="2"/>
        <charset val="238"/>
        <scheme val="minor"/>
      </rPr>
      <t>4</t>
    </r>
  </si>
  <si>
    <t>3729,31 Hz</t>
  </si>
  <si>
    <r>
      <t>h</t>
    </r>
    <r>
      <rPr>
        <vertAlign val="subscript"/>
        <sz val="11"/>
        <color theme="1"/>
        <rFont val="Calibri"/>
        <family val="2"/>
        <charset val="238"/>
        <scheme val="minor"/>
      </rPr>
      <t>4</t>
    </r>
  </si>
  <si>
    <t>3951,07 Hz</t>
  </si>
  <si>
    <r>
      <t>c</t>
    </r>
    <r>
      <rPr>
        <vertAlign val="subscript"/>
        <sz val="11"/>
        <color theme="1"/>
        <rFont val="Calibri"/>
        <family val="2"/>
        <charset val="238"/>
        <scheme val="minor"/>
      </rPr>
      <t>5</t>
    </r>
  </si>
  <si>
    <t>4186,01 Hz</t>
  </si>
  <si>
    <t>(najvišji ton pri klavirju)</t>
  </si>
  <si>
    <r>
      <t>cis</t>
    </r>
    <r>
      <rPr>
        <vertAlign val="subscript"/>
        <sz val="11"/>
        <color theme="1"/>
        <rFont val="Calibri"/>
        <family val="2"/>
        <charset val="238"/>
        <scheme val="minor"/>
      </rPr>
      <t>5</t>
    </r>
  </si>
  <si>
    <t>4434,92 Hz</t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</si>
  <si>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5</t>
    </r>
  </si>
  <si>
    <t>4698,64 Hz</t>
  </si>
  <si>
    <r>
      <t>dis</t>
    </r>
    <r>
      <rPr>
        <vertAlign val="subscript"/>
        <sz val="11"/>
        <color theme="1"/>
        <rFont val="Calibri"/>
        <family val="2"/>
        <charset val="238"/>
        <scheme val="minor"/>
      </rPr>
      <t>5</t>
    </r>
  </si>
  <si>
    <t>4978,03 Hz</t>
  </si>
  <si>
    <r>
      <t>e</t>
    </r>
    <r>
      <rPr>
        <vertAlign val="subscript"/>
        <sz val="11"/>
        <color theme="1"/>
        <rFont val="Calibri"/>
        <family val="2"/>
        <charset val="238"/>
        <scheme val="minor"/>
      </rPr>
      <t>5</t>
    </r>
  </si>
  <si>
    <t>5274,04 Hz</t>
  </si>
  <si>
    <r>
      <t>f</t>
    </r>
    <r>
      <rPr>
        <vertAlign val="subscript"/>
        <sz val="11"/>
        <color theme="1"/>
        <rFont val="Calibri"/>
        <family val="2"/>
        <charset val="238"/>
        <scheme val="minor"/>
      </rPr>
      <t>5</t>
    </r>
  </si>
  <si>
    <t>5587,65 Hz</t>
  </si>
  <si>
    <r>
      <t>fis</t>
    </r>
    <r>
      <rPr>
        <vertAlign val="subscript"/>
        <sz val="11"/>
        <color theme="1"/>
        <rFont val="Calibri"/>
        <family val="2"/>
        <charset val="238"/>
        <scheme val="minor"/>
      </rPr>
      <t>5</t>
    </r>
  </si>
  <si>
    <t>5919,91 Hz</t>
  </si>
  <si>
    <r>
      <t>g</t>
    </r>
    <r>
      <rPr>
        <vertAlign val="subscript"/>
        <sz val="11"/>
        <color theme="1"/>
        <rFont val="Calibri"/>
        <family val="2"/>
        <charset val="238"/>
        <scheme val="minor"/>
      </rPr>
      <t>5</t>
    </r>
  </si>
  <si>
    <t>6271,93 Hz</t>
  </si>
  <si>
    <r>
      <t>gis</t>
    </r>
    <r>
      <rPr>
        <vertAlign val="subscript"/>
        <sz val="11"/>
        <color theme="1"/>
        <rFont val="Calibri"/>
        <family val="2"/>
        <charset val="238"/>
        <scheme val="minor"/>
      </rPr>
      <t>5</t>
    </r>
  </si>
  <si>
    <t>6644,88 Hz</t>
  </si>
  <si>
    <r>
      <t>a</t>
    </r>
    <r>
      <rPr>
        <vertAlign val="subscript"/>
        <sz val="11"/>
        <color theme="1"/>
        <rFont val="Calibri"/>
        <family val="2"/>
        <charset val="238"/>
        <scheme val="minor"/>
      </rPr>
      <t>5</t>
    </r>
  </si>
  <si>
    <t>7040,00 Hz</t>
  </si>
  <si>
    <r>
      <t>ais</t>
    </r>
    <r>
      <rPr>
        <vertAlign val="subscript"/>
        <sz val="11"/>
        <color theme="1"/>
        <rFont val="Calibri"/>
        <family val="2"/>
        <charset val="238"/>
        <scheme val="minor"/>
      </rPr>
      <t>5</t>
    </r>
  </si>
  <si>
    <t>7458,62 Hz</t>
  </si>
  <si>
    <r>
      <t>h</t>
    </r>
    <r>
      <rPr>
        <vertAlign val="subscript"/>
        <sz val="11"/>
        <color theme="1"/>
        <rFont val="Calibri"/>
        <family val="2"/>
        <charset val="238"/>
        <scheme val="minor"/>
      </rPr>
      <t>5</t>
    </r>
  </si>
  <si>
    <t>7902,13 Hz</t>
  </si>
  <si>
    <r>
      <t>c</t>
    </r>
    <r>
      <rPr>
        <vertAlign val="subscript"/>
        <sz val="11"/>
        <color theme="1"/>
        <rFont val="Calibri"/>
        <family val="2"/>
        <charset val="238"/>
        <scheme val="minor"/>
      </rPr>
      <t>6</t>
    </r>
  </si>
  <si>
    <t>8372,02 Hz</t>
  </si>
  <si>
    <r>
      <t>cis</t>
    </r>
    <r>
      <rPr>
        <vertAlign val="subscript"/>
        <sz val="11"/>
        <color theme="1"/>
        <rFont val="Calibri"/>
        <family val="2"/>
        <charset val="238"/>
        <scheme val="minor"/>
      </rPr>
      <t>6</t>
    </r>
  </si>
  <si>
    <t>8869,84 Hz</t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</si>
  <si>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6</t>
    </r>
  </si>
  <si>
    <t>9397,27 Hz</t>
  </si>
  <si>
    <r>
      <t>dis</t>
    </r>
    <r>
      <rPr>
        <vertAlign val="subscript"/>
        <sz val="11"/>
        <color theme="1"/>
        <rFont val="Calibri"/>
        <family val="2"/>
        <charset val="238"/>
        <scheme val="minor"/>
      </rPr>
      <t>6</t>
    </r>
  </si>
  <si>
    <t>9956,06 Hz</t>
  </si>
  <si>
    <r>
      <t>e</t>
    </r>
    <r>
      <rPr>
        <vertAlign val="subscript"/>
        <sz val="11"/>
        <color theme="1"/>
        <rFont val="Calibri"/>
        <family val="2"/>
        <charset val="238"/>
        <scheme val="minor"/>
      </rPr>
      <t>6</t>
    </r>
  </si>
  <si>
    <t>10548,08 Hz</t>
  </si>
  <si>
    <r>
      <t>f</t>
    </r>
    <r>
      <rPr>
        <vertAlign val="subscript"/>
        <sz val="11"/>
        <color theme="1"/>
        <rFont val="Calibri"/>
        <family val="2"/>
        <charset val="238"/>
        <scheme val="minor"/>
      </rPr>
      <t>6</t>
    </r>
  </si>
  <si>
    <t>11175,30 Hz</t>
  </si>
  <si>
    <r>
      <t>fis</t>
    </r>
    <r>
      <rPr>
        <vertAlign val="subscript"/>
        <sz val="11"/>
        <color theme="1"/>
        <rFont val="Calibri"/>
        <family val="2"/>
        <charset val="238"/>
        <scheme val="minor"/>
      </rPr>
      <t>6</t>
    </r>
  </si>
  <si>
    <t>11839,82 Hz</t>
  </si>
  <si>
    <r>
      <t>g</t>
    </r>
    <r>
      <rPr>
        <vertAlign val="subscript"/>
        <sz val="11"/>
        <color theme="1"/>
        <rFont val="Calibri"/>
        <family val="2"/>
        <charset val="238"/>
        <scheme val="minor"/>
      </rPr>
      <t>6</t>
    </r>
  </si>
  <si>
    <t>12543,85 Hz</t>
  </si>
  <si>
    <r>
      <t>gis</t>
    </r>
    <r>
      <rPr>
        <vertAlign val="subscript"/>
        <sz val="11"/>
        <color theme="1"/>
        <rFont val="Calibri"/>
        <family val="2"/>
        <charset val="238"/>
        <scheme val="minor"/>
      </rPr>
      <t>6</t>
    </r>
  </si>
  <si>
    <t>13289,75 Hz</t>
  </si>
  <si>
    <r>
      <t>a</t>
    </r>
    <r>
      <rPr>
        <vertAlign val="subscript"/>
        <sz val="11"/>
        <color theme="1"/>
        <rFont val="Calibri"/>
        <family val="2"/>
        <charset val="238"/>
        <scheme val="minor"/>
      </rPr>
      <t>6</t>
    </r>
  </si>
  <si>
    <t>14080,00 Hz</t>
  </si>
  <si>
    <r>
      <t>ais</t>
    </r>
    <r>
      <rPr>
        <vertAlign val="subscript"/>
        <sz val="11"/>
        <color theme="1"/>
        <rFont val="Calibri"/>
        <family val="2"/>
        <charset val="238"/>
        <scheme val="minor"/>
      </rPr>
      <t>6</t>
    </r>
  </si>
  <si>
    <t>14917,24 Hz</t>
  </si>
  <si>
    <r>
      <t>h</t>
    </r>
    <r>
      <rPr>
        <vertAlign val="subscript"/>
        <sz val="11"/>
        <color theme="1"/>
        <rFont val="Calibri"/>
        <family val="2"/>
        <charset val="238"/>
        <scheme val="minor"/>
      </rPr>
      <t>6</t>
    </r>
  </si>
  <si>
    <t>15804,27 Hz</t>
  </si>
  <si>
    <r>
      <t>c</t>
    </r>
    <r>
      <rPr>
        <vertAlign val="subscript"/>
        <sz val="11"/>
        <color theme="1"/>
        <rFont val="Calibri"/>
        <family val="2"/>
        <charset val="238"/>
        <scheme val="minor"/>
      </rPr>
      <t>7</t>
    </r>
  </si>
  <si>
    <t>16744,04 Hz</t>
  </si>
  <si>
    <t>(meja slišnega, za povprečnega odraslega človeka)</t>
  </si>
  <si>
    <t>Tabela tonskih frekvenc glede na komorni ton a1 = 440 Hz.</t>
  </si>
  <si>
    <t>Glasbene vilice  kot stari etalon za umeritveni komorni ton a1=440 Hz</t>
  </si>
  <si>
    <t>Komorni ton (a1) za uglašanje ima definicijo 440 nihajev na sekundo [Hz].</t>
  </si>
  <si>
    <t>cm</t>
  </si>
  <si>
    <t>String frequencies of standard tuning</t>
  </si>
  <si>
    <t>Scientific pitch notation</t>
  </si>
  <si>
    <t xml:space="preserve">String frequencies of standard tuning String </t>
  </si>
  <si>
    <t xml:space="preserve">Frequency </t>
  </si>
  <si>
    <t xml:space="preserve">1 (E) </t>
  </si>
  <si>
    <t xml:space="preserve">329.63 Hz </t>
  </si>
  <si>
    <t>E4</t>
  </si>
  <si>
    <t xml:space="preserve">2 (B) </t>
  </si>
  <si>
    <t xml:space="preserve">246.94 Hz </t>
  </si>
  <si>
    <t>B3</t>
  </si>
  <si>
    <t xml:space="preserve">3 (G) </t>
  </si>
  <si>
    <t xml:space="preserve">196.00 Hz </t>
  </si>
  <si>
    <t>G3</t>
  </si>
  <si>
    <t xml:space="preserve">4 (D) </t>
  </si>
  <si>
    <t xml:space="preserve">146.83 Hz </t>
  </si>
  <si>
    <t>D3</t>
  </si>
  <si>
    <t xml:space="preserve">5 (A) </t>
  </si>
  <si>
    <t xml:space="preserve">110.00 Hz </t>
  </si>
  <si>
    <t>A2</t>
  </si>
  <si>
    <t xml:space="preserve">6 (E) </t>
  </si>
  <si>
    <t xml:space="preserve">82.41 Hz </t>
  </si>
  <si>
    <t>E2</t>
  </si>
  <si>
    <t>Od kod občutek za posluh, razmerje frekvenc, tonov, lepoto, harmonijo, od kod ritem in želja</t>
  </si>
  <si>
    <t xml:space="preserve">po izdelavi glasbenih inštrumentov (ples, petje, igranje, je to zgolj </t>
  </si>
  <si>
    <t xml:space="preserve">laskanje nasprotnemu spolu ... ali še kaj več) ... </t>
  </si>
  <si>
    <t>in sedaj deluje na posameznika samo še preko vzgoje</t>
  </si>
  <si>
    <t>OKTAVA</t>
  </si>
  <si>
    <t xml:space="preserve">V glasbi je oktava (latinščina: octavus: osmi, osma, osmo) interval med glasbenima korakoma z dvojno </t>
  </si>
  <si>
    <t xml:space="preserve">frekvenco zvoka.  Oktava je pojav, ki ga nekateri imenujemo </t>
  </si>
  <si>
    <t>osnovni čudež glasbe, katerega uporaba je "pogosta v večini glasbenih sistemov".</t>
  </si>
  <si>
    <t xml:space="preserve">Najpogostejše glasbene lestvice so običajno napisane z osmimi notami, </t>
  </si>
  <si>
    <t xml:space="preserve">interval med prvo in zadnjo pa je oktava. </t>
  </si>
  <si>
    <t>Na primer, glavna lestvica C je običajno napisana s simboli</t>
  </si>
  <si>
    <t>Dve noti ločeni za oktavo imata iste črkovne oznake in sta v razmerjih frekvenc napram zečetne</t>
  </si>
  <si>
    <t xml:space="preserve"> C D E F G A B C (kdaj tudi H namesto B), pri čemer je začetni C in končni C ločen za oktavo. </t>
  </si>
  <si>
    <t>-----------------------------------------------------------------------------------------------------------------------------------------</t>
  </si>
  <si>
    <t>Sledi slika, iz katere razberemo, od česa je odvisna frekvenca valovanja na struni.</t>
  </si>
  <si>
    <t>Nato pa teorija in tabela za izračun frekvenc in lege prečk na vratu gitare.</t>
  </si>
  <si>
    <t>Pri gitari torej določamo tone preko napetosti in dolžine strun, enako pri harfi, violini, klavirju, v piščali preko dolžine cevk, itn.</t>
  </si>
  <si>
    <t xml:space="preserve">- ali je glasba le slučaj, ki se je z zaporedjem zvokov nekega posameznika zgodil nekoč davno </t>
  </si>
  <si>
    <t>v  "akustični" zapuščini posamezne civilizacije?</t>
  </si>
  <si>
    <t>Ali je glasba in občutenje harmonije različnih tonov, prirojena lastnost, ki preko čutil,</t>
  </si>
  <si>
    <t xml:space="preserve">posamezniku omogoča tako zaznavanje zvoka okolice, preživetje, kot konsistentno govorno, zvočno komunikacijo med ljudmi in drugimi bitji. </t>
  </si>
  <si>
    <t>zap_(pol)tonov</t>
  </si>
  <si>
    <t>oktavne frekvence istega razreda. Oktava pa je sestavljena skupaj iz 12 poltonov.</t>
  </si>
  <si>
    <t>B</t>
  </si>
  <si>
    <t>Za d1</t>
  </si>
  <si>
    <t>za Dur 2</t>
  </si>
  <si>
    <t>za Ddur3</t>
  </si>
  <si>
    <t>Ali je glasba nujni del čustvovanja?  Vsekakor vpliva, oblikuje naše počutje (harmonija dura ob primernem ritmu da veselje, mol pa večinoma veselje vzame).</t>
  </si>
  <si>
    <t>A_dur</t>
  </si>
  <si>
    <t>D_dur</t>
  </si>
  <si>
    <t>Razmerje_z_osnovno_frek</t>
  </si>
  <si>
    <t>frek [Hz]</t>
  </si>
  <si>
    <t>To je harmonija, ki večini ugaja, pri molih razmerja niso polovična in večini delujejo molske kombinacije tonov resno, lahko otožno.</t>
  </si>
  <si>
    <t>razm_fre</t>
  </si>
  <si>
    <t>razm_frek_ton</t>
  </si>
  <si>
    <t>razm_dol</t>
  </si>
  <si>
    <t xml:space="preserve">Potujoče valovanje lahko opišemo z izrazom, </t>
  </si>
  <si>
    <t>ki ga dobimo kot rešitev valovne enačbe:</t>
  </si>
  <si>
    <t xml:space="preserve">Kot ton imenujemo tisti zvok, ki ima načeloma samo eno frekvenco (enota je: Hz = 1/s) </t>
  </si>
  <si>
    <t>in to v obliki sinusnega valovanja - šum pa ima več frekvenc ...</t>
  </si>
  <si>
    <t>Tako valovanje, imenovano tudi harmonično, lahko nastane zaradi sinusnega nihanja strune, ki se prenese</t>
  </si>
  <si>
    <t xml:space="preserve">na zrak - kar slišimo kot ton. Zrak se ob struni izmenoma zgosti in razredči </t>
  </si>
  <si>
    <t xml:space="preserve">in ta proces se širi s hitrostjo približno 340 m/s [hitrost se spreminja s korenom abs. temperature] </t>
  </si>
  <si>
    <t>Seveda lahko zrak valovi harmonično tudi preko stoječih valovanj v</t>
  </si>
  <si>
    <t>v zračnem stebru (piščal, več piščali različnih dolžin lahko tvori recimo orgle ...).</t>
  </si>
  <si>
    <t xml:space="preserve">Zvok seveda tvorijo tudi človeške glasilke, ustna votlina preko žvižganja - človek tvori lahko dokaj </t>
  </si>
  <si>
    <t xml:space="preserve">Hitrost valovanja: </t>
  </si>
  <si>
    <t>Hitrost valovanja je kar produkt frekvence in valovne dolžine.</t>
  </si>
  <si>
    <t>je razmerje_sosednjih_poltonov = 466,1638Hz/440,0000Hz = 1,05946.</t>
  </si>
  <si>
    <t>Nikakor pa nas ne prpiča absolutna razlika med frekvencama dveh harmoničnih (sinusnih) zvokov,</t>
  </si>
  <si>
    <t>ampak le razmerje - taka je narava našega dojemanja tonov in poltonov.</t>
  </si>
  <si>
    <t>Nihanje zvočila se prenese na zrak.</t>
  </si>
  <si>
    <t xml:space="preserve">Slika učinka osnovne frekvence (60 Hz) </t>
  </si>
  <si>
    <t>in tretjega harmonika 180 Hz.</t>
  </si>
  <si>
    <t>Tak zvok nam prija.</t>
  </si>
  <si>
    <t>Kot smo videli, je razmerje med sosednjimi poltoni, ki je splošno sprejetio, približno enako 1, 06.</t>
  </si>
  <si>
    <t>Recimo A, D, E ali D, G, A ali G, C, D ali C, F, G ...</t>
  </si>
  <si>
    <t>Kaj pa razmerje med tremi duri (akordi), znotraj katerega  poteka večino melodij pop kulture.</t>
  </si>
  <si>
    <t>frek</t>
  </si>
  <si>
    <t>(komorni ton, po katerem je naravnana tabela uglasitvenih frekvenc - določila ga je pariška akademija leta 1858,  po glasbeni konferenci na Dunaju leta 1885 pa je prišel v splošno rabo)</t>
  </si>
  <si>
    <t>a1 (tudi A4)</t>
  </si>
  <si>
    <t>Ais</t>
  </si>
  <si>
    <t>Razmerje_frekvencZaporedni_polton</t>
  </si>
  <si>
    <t>Nekaj teorije, izračunov, definicij</t>
  </si>
  <si>
    <t>Izkaže se, da človeškim občutkom ugaja razmerje</t>
  </si>
  <si>
    <t>harmonij (durov), ko se neka melodija izvaja</t>
  </si>
  <si>
    <t>v harmoniji zvokov, ki se začnejo na osnovnem tonu neke</t>
  </si>
  <si>
    <t>za šest višje (na 6-i polton - razmerje frekvenc je 1,3348,</t>
  </si>
  <si>
    <t>(na 8. polton - razmerje frekvenc je 1,4983 = 1,5,</t>
  </si>
  <si>
    <t>harmonij všečni prehodi (F in G in vse ostale kombinacije s ponavljanjem).</t>
  </si>
  <si>
    <t>A to ne pomeni, da je molovska kombinacija tonov in vse ostale</t>
  </si>
  <si>
    <t>izpeljanke (A7, G7, E7, ...) odveč.</t>
  </si>
  <si>
    <t>Ravno obratno - izjemne skladbe so nastale ravno s kombinacijo</t>
  </si>
  <si>
    <t>različnih harmonij, v kombinaciji s toni in poltoni, zamenjavo ritmov,</t>
  </si>
  <si>
    <t>izbiro časovnih presledkov, kombinacijo različnih glasbil, petja,</t>
  </si>
  <si>
    <t>glasov, grmenja, šumenja listja, hrupa ...</t>
  </si>
  <si>
    <t xml:space="preserve">Kaj sta torej glasba, človeški posluh, je to zgolj trening </t>
  </si>
  <si>
    <t>občutkov - kdaj tudi pranje možganov ... V glasbi je vsega po malem,</t>
  </si>
  <si>
    <t>saj je del splošnega dogajanja med ljudmi.</t>
  </si>
  <si>
    <t xml:space="preserve">Glasba nas spremlja tako na porokah, zabavah, v avtomobilih, mlade celo na </t>
  </si>
  <si>
    <t xml:space="preserve">večkrat ob slovesu bližnjih, kdaj celo na bojiščih </t>
  </si>
  <si>
    <t>takih in drugačnih vojn,  je del političnega protokola</t>
  </si>
  <si>
    <t>in sploh zmeraj ne velja, da kdor poje, zlo ne misli. Glasba je</t>
  </si>
  <si>
    <t>lahko del potuhnjenega potujčevanja - kot vsiljen jezik.</t>
  </si>
  <si>
    <t>A vsekakor je glasba v osnovi lepota, umetnost, dar - poseben jezik, s katerim</t>
  </si>
  <si>
    <t>si ljudje lahko pošiljamo zelo lepa in globoka sporočila, čustvovanja, razpoloženja, nas požene</t>
  </si>
  <si>
    <t>v ples - gibanje, nas lahko privede do globokih razmišljanj, tudi rešitev medčloveških</t>
  </si>
  <si>
    <t>in znanstvenih problemov ... Lahko pa nas tudi zavede ... V kombinaciji</t>
  </si>
  <si>
    <t>ulici ujete v svet slušalk, sakralnih obredih,</t>
  </si>
  <si>
    <t>Glasba je lahko hkrati dar in denar ...</t>
  </si>
  <si>
    <t>Kaj je glasba, težko vprašanje - zagotovo pa ima glasba izjemno velik vpliv na večino ljudi?</t>
  </si>
  <si>
    <t xml:space="preserve">oktave in se med melodijo (od dvanajstih poltonov oktave) z durovo harmonijo odmaknemo </t>
  </si>
  <si>
    <t>-------------------------------------------------------------------------------------------------------------------------------------------------------------------------</t>
  </si>
  <si>
    <t>A1</t>
  </si>
  <si>
    <t>A3</t>
  </si>
  <si>
    <t>O2</t>
  </si>
  <si>
    <t>O1</t>
  </si>
  <si>
    <t>O3</t>
  </si>
  <si>
    <t>O4</t>
  </si>
  <si>
    <t>O5</t>
  </si>
  <si>
    <t>O6</t>
  </si>
  <si>
    <t>O7</t>
  </si>
  <si>
    <t>O8</t>
  </si>
  <si>
    <t>O9</t>
  </si>
  <si>
    <t>O10</t>
  </si>
  <si>
    <t>O11</t>
  </si>
  <si>
    <t>O12</t>
  </si>
  <si>
    <t>O13</t>
  </si>
  <si>
    <t>O14</t>
  </si>
  <si>
    <t>O15</t>
  </si>
  <si>
    <t>O16</t>
  </si>
  <si>
    <t>O17</t>
  </si>
  <si>
    <t>O18</t>
  </si>
  <si>
    <t>O19</t>
  </si>
  <si>
    <t>O20</t>
  </si>
  <si>
    <t>O21</t>
  </si>
  <si>
    <t>O22</t>
  </si>
  <si>
    <t>O23</t>
  </si>
  <si>
    <t>O24</t>
  </si>
  <si>
    <t>O25</t>
  </si>
  <si>
    <t>O26</t>
  </si>
  <si>
    <t>O27</t>
  </si>
  <si>
    <t>A4</t>
  </si>
  <si>
    <t>E1</t>
  </si>
  <si>
    <t xml:space="preserve">po prostoru z zrakom - delno se prenese tudi v trdne predmete, vodo. </t>
  </si>
  <si>
    <t>čiste harmonične približke nihanj, valovanj zraka - to je petje ...</t>
  </si>
  <si>
    <t>To je približno 6 % zvišanje sosednje frekvence (5,946 %).</t>
  </si>
  <si>
    <t>Kot bomo videli, je frekvenčno razmerje med sosednjimi poltoni (to so osnovni koraki med harmoničmi zvoki</t>
  </si>
  <si>
    <t xml:space="preserve">zaporedja glasbene govorice), ki so splošno sprejeti v večini kultur, enako 1,05946. Recimo za frekvenco 440 Hz </t>
  </si>
  <si>
    <t>Človeško uho zazna zvočne frekvence od nekje 16 Hz do 20 000 Hz, odvisno od starosti</t>
  </si>
  <si>
    <t>gitara</t>
  </si>
  <si>
    <t xml:space="preserve">Obstajajo celo skladbe iz samih poltonov in seveda skladbe, ki se ne držijo nobenih pravil, ne splošne definicije </t>
  </si>
  <si>
    <t>poltonov, tonov, harmonij, prehodov med frekvencami ...</t>
  </si>
  <si>
    <t>s sliko in arhitekturo ter kulturno-časovno umestitvijo  je glasba ena najmočnejših vrlin, orodij, darov, ki jih premore človek ...</t>
  </si>
  <si>
    <t>celo naravnih glasov, od vetra, šumenja vode, dežja, do živalskih</t>
  </si>
  <si>
    <t>Povzel: Zorko Vičar, 29.okt.2017b/ 26.dec. 2018</t>
  </si>
  <si>
    <t>OS_frekvenca_A_dura</t>
  </si>
  <si>
    <t xml:space="preserve">Poimenujemo jih tudi: prima (1)  C, sekunda (2) D, terca (3) E, kvarta (4) F, kvinta (5) G, seksta (6) A, septima (7) H, oktava (8) C, nona (9) (sekunda+oktava), decima (10) </t>
  </si>
  <si>
    <t>Čisti intervali so prima, kvarta, kvinta, oktava (in undecima, duodecima,...)</t>
  </si>
  <si>
    <t>prima</t>
  </si>
  <si>
    <t>oktava</t>
  </si>
  <si>
    <t xml:space="preserve">prima (1)  C </t>
  </si>
  <si>
    <t xml:space="preserve">sekunda (2) D </t>
  </si>
  <si>
    <t xml:space="preserve">terca (3) E </t>
  </si>
  <si>
    <t xml:space="preserve">kvarta (4) F </t>
  </si>
  <si>
    <t xml:space="preserve">kvinta (5) G </t>
  </si>
  <si>
    <t xml:space="preserve">seksta (6) A </t>
  </si>
  <si>
    <t xml:space="preserve">septima (7) H </t>
  </si>
  <si>
    <t xml:space="preserve">oktava (8) </t>
  </si>
  <si>
    <t>kvinta</t>
  </si>
  <si>
    <t>Spodaj sta zapisa frekvenc za A in D dur (akord). Če delimo frekvence z najnižjo, vidimo da si sledijo razmerja po pol oktave, po 0,5 (to so harmoniki osnovne frekvence).</t>
  </si>
  <si>
    <t>KAJ JE AKORD? - akord je torej sozvočje treh ali več tonov.</t>
  </si>
  <si>
    <t>iz C na F ton - kvarto) ali za 8 poltonov, to je pol oktave višje</t>
  </si>
  <si>
    <t>torej iz C na G ton - kvinto). Seveda so tudi med ostalimi kombinacijami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</si>
</sst>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00"/>
  </numFmts>
  <fonts count="2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4"/>
      <color rgb="FF00B050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charset val="238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6"/>
      <color rgb="FF7030A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2" fontId="5" fillId="0" borderId="0" xfId="0" applyNumberFormat="1" applyFont="1"/>
    <xf numFmtId="2" fontId="4" fillId="0" borderId="0" xfId="0" applyNumberFormat="1" applyFont="1"/>
    <xf numFmtId="2" fontId="7" fillId="0" borderId="0" xfId="0" applyNumberFormat="1" applyFont="1"/>
    <xf numFmtId="0" fontId="8" fillId="0" borderId="0" xfId="0" applyFont="1"/>
    <xf numFmtId="0" fontId="9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0" xfId="1" applyAlignment="1" applyProtection="1">
      <alignment wrapText="1"/>
    </xf>
    <xf numFmtId="0" fontId="11" fillId="0" borderId="0" xfId="0" applyFont="1"/>
    <xf numFmtId="0" fontId="12" fillId="0" borderId="0" xfId="0" applyFont="1"/>
    <xf numFmtId="0" fontId="5" fillId="0" borderId="0" xfId="0" quotePrefix="1" applyFont="1"/>
    <xf numFmtId="0" fontId="13" fillId="0" borderId="0" xfId="0" applyFont="1"/>
    <xf numFmtId="0" fontId="14" fillId="0" borderId="0" xfId="0" applyFont="1" applyAlignment="1">
      <alignment horizontal="right" wrapText="1"/>
    </xf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center" vertical="center" wrapText="1"/>
    </xf>
    <xf numFmtId="0" fontId="16" fillId="0" borderId="0" xfId="0" applyFont="1" applyAlignment="1">
      <alignment horizontal="right" wrapText="1"/>
    </xf>
    <xf numFmtId="0" fontId="18" fillId="0" borderId="0" xfId="0" applyFont="1"/>
    <xf numFmtId="0" fontId="19" fillId="0" borderId="0" xfId="0" applyFont="1"/>
    <xf numFmtId="0" fontId="20" fillId="0" borderId="0" xfId="0" applyFont="1"/>
    <xf numFmtId="164" fontId="14" fillId="0" borderId="0" xfId="0" applyNumberFormat="1" applyFont="1"/>
    <xf numFmtId="164" fontId="14" fillId="0" borderId="0" xfId="0" applyNumberFormat="1" applyFont="1" applyAlignment="1">
      <alignment horizontal="right" wrapText="1"/>
    </xf>
    <xf numFmtId="0" fontId="21" fillId="0" borderId="0" xfId="0" applyFont="1"/>
    <xf numFmtId="0" fontId="22" fillId="0" borderId="0" xfId="0" applyFont="1"/>
    <xf numFmtId="164" fontId="22" fillId="0" borderId="0" xfId="0" applyNumberFormat="1" applyFont="1"/>
    <xf numFmtId="2" fontId="23" fillId="0" borderId="0" xfId="0" applyNumberFormat="1" applyFont="1"/>
    <xf numFmtId="0" fontId="23" fillId="0" borderId="0" xfId="0" applyFont="1"/>
    <xf numFmtId="165" fontId="4" fillId="0" borderId="0" xfId="0" applyNumberFormat="1" applyFont="1"/>
    <xf numFmtId="165" fontId="5" fillId="0" borderId="0" xfId="0" applyNumberFormat="1" applyFont="1"/>
    <xf numFmtId="166" fontId="5" fillId="0" borderId="0" xfId="0" applyNumberFormat="1" applyFont="1"/>
    <xf numFmtId="0" fontId="0" fillId="0" borderId="0" xfId="0" applyFont="1"/>
    <xf numFmtId="0" fontId="14" fillId="0" borderId="0" xfId="0" applyFont="1"/>
    <xf numFmtId="0" fontId="24" fillId="0" borderId="0" xfId="0" applyFont="1"/>
    <xf numFmtId="0" fontId="25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gif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24" Type="http://schemas.openxmlformats.org/officeDocument/2006/relationships/image" Target="../media/image24.gif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126</xdr:row>
      <xdr:rowOff>0</xdr:rowOff>
    </xdr:from>
    <xdr:to>
      <xdr:col>0</xdr:col>
      <xdr:colOff>304800</xdr:colOff>
      <xdr:row>127</xdr:row>
      <xdr:rowOff>66675</xdr:rowOff>
    </xdr:to>
    <xdr:sp macro="" textlink="">
      <xdr:nvSpPr>
        <xdr:cNvPr id="1025" name="AutoShape 1" descr="{\displaystyle p=69+12\cdot \log _{2}{(f/440)}\,}"/>
        <xdr:cNvSpPr>
          <a:spLocks noChangeAspect="1" noChangeArrowheads="1"/>
        </xdr:cNvSpPr>
      </xdr:nvSpPr>
      <xdr:spPr bwMode="auto">
        <a:xfrm>
          <a:off x="0" y="10572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126</xdr:row>
      <xdr:rowOff>0</xdr:rowOff>
    </xdr:from>
    <xdr:to>
      <xdr:col>5</xdr:col>
      <xdr:colOff>519112</xdr:colOff>
      <xdr:row>128</xdr:row>
      <xdr:rowOff>76200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057275"/>
          <a:ext cx="3971925" cy="5524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495300</xdr:colOff>
      <xdr:row>123</xdr:row>
      <xdr:rowOff>180975</xdr:rowOff>
    </xdr:from>
    <xdr:to>
      <xdr:col>20</xdr:col>
      <xdr:colOff>830263</xdr:colOff>
      <xdr:row>141</xdr:row>
      <xdr:rowOff>219075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591300" y="657225"/>
          <a:ext cx="7267575" cy="4324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1</xdr:col>
      <xdr:colOff>95250</xdr:colOff>
      <xdr:row>147</xdr:row>
      <xdr:rowOff>28575</xdr:rowOff>
    </xdr:to>
    <xdr:pic>
      <xdr:nvPicPr>
        <xdr:cNvPr id="1029" name="Picture 5" descr="https://upload.wikimedia.org/wikipedia/commons/thumb/8/81/Stimmgabel.jpg/60px-Stimmgabel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3810000"/>
          <a:ext cx="571500" cy="24955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350125</xdr:colOff>
      <xdr:row>143</xdr:row>
      <xdr:rowOff>152400</xdr:rowOff>
    </xdr:from>
    <xdr:to>
      <xdr:col>16</xdr:col>
      <xdr:colOff>120649</xdr:colOff>
      <xdr:row>152</xdr:row>
      <xdr:rowOff>209550</xdr:rowOff>
    </xdr:to>
    <xdr:pic>
      <xdr:nvPicPr>
        <xdr:cNvPr id="1030" name="Picture 6" descr="https://upload.wikimedia.org/wikipedia/commons/thumb/b/b4/Scales_and_keyboard.png/600px-Scales_and_keyboard.png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55000" y="5391150"/>
          <a:ext cx="10641724" cy="25717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158</xdr:row>
      <xdr:rowOff>123825</xdr:rowOff>
    </xdr:from>
    <xdr:to>
      <xdr:col>5</xdr:col>
      <xdr:colOff>166687</xdr:colOff>
      <xdr:row>160</xdr:row>
      <xdr:rowOff>200025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825" y="37414200"/>
          <a:ext cx="3971925" cy="5524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460742</xdr:colOff>
      <xdr:row>161</xdr:row>
      <xdr:rowOff>247650</xdr:rowOff>
    </xdr:from>
    <xdr:to>
      <xdr:col>32</xdr:col>
      <xdr:colOff>457200</xdr:colOff>
      <xdr:row>168</xdr:row>
      <xdr:rowOff>47625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3662392" y="9772650"/>
          <a:ext cx="9111883" cy="1733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704850</xdr:colOff>
      <xdr:row>172</xdr:row>
      <xdr:rowOff>104775</xdr:rowOff>
    </xdr:from>
    <xdr:to>
      <xdr:col>34</xdr:col>
      <xdr:colOff>57150</xdr:colOff>
      <xdr:row>180</xdr:row>
      <xdr:rowOff>57150</xdr:rowOff>
    </xdr:to>
    <xdr:pic>
      <xdr:nvPicPr>
        <xdr:cNvPr id="1032" name="Picture 8" descr="https://guitarsecrets.com/wordpress/wp-content/uploads/2015/01/allnotes-red-E.bmp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4506575" y="32042100"/>
          <a:ext cx="9686925" cy="2085975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133350</xdr:colOff>
      <xdr:row>181</xdr:row>
      <xdr:rowOff>19050</xdr:rowOff>
    </xdr:from>
    <xdr:to>
      <xdr:col>22</xdr:col>
      <xdr:colOff>514350</xdr:colOff>
      <xdr:row>187</xdr:row>
      <xdr:rowOff>38100</xdr:rowOff>
    </xdr:to>
    <xdr:pic>
      <xdr:nvPicPr>
        <xdr:cNvPr id="1033" name="Picture 9" descr="Image result for strings e a d g b e image guitar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2649200" y="14944725"/>
          <a:ext cx="3048000" cy="15049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184864</xdr:colOff>
      <xdr:row>153</xdr:row>
      <xdr:rowOff>28575</xdr:rowOff>
    </xdr:from>
    <xdr:to>
      <xdr:col>20</xdr:col>
      <xdr:colOff>9525</xdr:colOff>
      <xdr:row>160</xdr:row>
      <xdr:rowOff>142875</xdr:rowOff>
    </xdr:to>
    <xdr:pic>
      <xdr:nvPicPr>
        <xdr:cNvPr id="1034" name="Picture 10" descr="Image result for strings e a d g b e image guitar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8071564" y="7648575"/>
          <a:ext cx="5253911" cy="1838325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0</xdr:colOff>
      <xdr:row>126</xdr:row>
      <xdr:rowOff>0</xdr:rowOff>
    </xdr:from>
    <xdr:to>
      <xdr:col>34</xdr:col>
      <xdr:colOff>219075</xdr:colOff>
      <xdr:row>149</xdr:row>
      <xdr:rowOff>57150</xdr:rowOff>
    </xdr:to>
    <xdr:pic>
      <xdr:nvPicPr>
        <xdr:cNvPr id="1126" name="Picture 102" descr="guitar open chord chart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6783050" y="1190625"/>
          <a:ext cx="5095875" cy="5734050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0</xdr:colOff>
      <xdr:row>152</xdr:row>
      <xdr:rowOff>0</xdr:rowOff>
    </xdr:from>
    <xdr:to>
      <xdr:col>30</xdr:col>
      <xdr:colOff>542925</xdr:colOff>
      <xdr:row>157</xdr:row>
      <xdr:rowOff>228600</xdr:rowOff>
    </xdr:to>
    <xdr:pic>
      <xdr:nvPicPr>
        <xdr:cNvPr id="1127" name="Picture 103" descr="Image result for chords guitar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6783050" y="7381875"/>
          <a:ext cx="2981325" cy="1533525"/>
        </a:xfrm>
        <a:prstGeom prst="rect">
          <a:avLst/>
        </a:prstGeom>
        <a:noFill/>
      </xdr:spPr>
    </xdr:pic>
    <xdr:clientData/>
  </xdr:twoCellAnchor>
  <xdr:twoCellAnchor editAs="oneCell">
    <xdr:from>
      <xdr:col>32</xdr:col>
      <xdr:colOff>76200</xdr:colOff>
      <xdr:row>151</xdr:row>
      <xdr:rowOff>66675</xdr:rowOff>
    </xdr:from>
    <xdr:to>
      <xdr:col>36</xdr:col>
      <xdr:colOff>495300</xdr:colOff>
      <xdr:row>157</xdr:row>
      <xdr:rowOff>66675</xdr:rowOff>
    </xdr:to>
    <xdr:pic>
      <xdr:nvPicPr>
        <xdr:cNvPr id="1128" name="Picture 104" descr="Image result for D chords guitar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20516850" y="7210425"/>
          <a:ext cx="2857500" cy="1600200"/>
        </a:xfrm>
        <a:prstGeom prst="rect">
          <a:avLst/>
        </a:prstGeom>
        <a:noFill/>
      </xdr:spPr>
    </xdr:pic>
    <xdr:clientData/>
  </xdr:twoCellAnchor>
  <xdr:twoCellAnchor editAs="oneCell">
    <xdr:from>
      <xdr:col>36</xdr:col>
      <xdr:colOff>0</xdr:colOff>
      <xdr:row>159</xdr:row>
      <xdr:rowOff>0</xdr:rowOff>
    </xdr:from>
    <xdr:to>
      <xdr:col>40</xdr:col>
      <xdr:colOff>419100</xdr:colOff>
      <xdr:row>164</xdr:row>
      <xdr:rowOff>257175</xdr:rowOff>
    </xdr:to>
    <xdr:pic>
      <xdr:nvPicPr>
        <xdr:cNvPr id="1129" name="Picture 105" descr="Image result for C chords guitar"/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22879050" y="9048750"/>
          <a:ext cx="2857500" cy="1600200"/>
        </a:xfrm>
        <a:prstGeom prst="rect">
          <a:avLst/>
        </a:prstGeom>
        <a:noFill/>
      </xdr:spPr>
    </xdr:pic>
    <xdr:clientData/>
  </xdr:twoCellAnchor>
  <xdr:twoCellAnchor editAs="oneCell">
    <xdr:from>
      <xdr:col>36</xdr:col>
      <xdr:colOff>0</xdr:colOff>
      <xdr:row>166</xdr:row>
      <xdr:rowOff>0</xdr:rowOff>
    </xdr:from>
    <xdr:to>
      <xdr:col>43</xdr:col>
      <xdr:colOff>333375</xdr:colOff>
      <xdr:row>175</xdr:row>
      <xdr:rowOff>190500</xdr:rowOff>
    </xdr:to>
    <xdr:pic>
      <xdr:nvPicPr>
        <xdr:cNvPr id="1130" name="Picture 106" descr="Related image"/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22879050" y="10810875"/>
          <a:ext cx="4600575" cy="2590800"/>
        </a:xfrm>
        <a:prstGeom prst="rect">
          <a:avLst/>
        </a:prstGeom>
        <a:noFill/>
      </xdr:spPr>
    </xdr:pic>
    <xdr:clientData/>
  </xdr:twoCellAnchor>
  <xdr:twoCellAnchor editAs="oneCell">
    <xdr:from>
      <xdr:col>36</xdr:col>
      <xdr:colOff>0</xdr:colOff>
      <xdr:row>178</xdr:row>
      <xdr:rowOff>0</xdr:rowOff>
    </xdr:from>
    <xdr:to>
      <xdr:col>43</xdr:col>
      <xdr:colOff>333375</xdr:colOff>
      <xdr:row>188</xdr:row>
      <xdr:rowOff>38100</xdr:rowOff>
    </xdr:to>
    <xdr:pic>
      <xdr:nvPicPr>
        <xdr:cNvPr id="1131" name="Picture 107" descr="Related image"/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2879050" y="13668375"/>
          <a:ext cx="4600575" cy="2590800"/>
        </a:xfrm>
        <a:prstGeom prst="rect">
          <a:avLst/>
        </a:prstGeom>
        <a:noFill/>
      </xdr:spPr>
    </xdr:pic>
    <xdr:clientData/>
  </xdr:twoCellAnchor>
  <xdr:twoCellAnchor editAs="oneCell">
    <xdr:from>
      <xdr:col>36</xdr:col>
      <xdr:colOff>0</xdr:colOff>
      <xdr:row>190</xdr:row>
      <xdr:rowOff>0</xdr:rowOff>
    </xdr:from>
    <xdr:to>
      <xdr:col>40</xdr:col>
      <xdr:colOff>28575</xdr:colOff>
      <xdr:row>196</xdr:row>
      <xdr:rowOff>76200</xdr:rowOff>
    </xdr:to>
    <xdr:pic>
      <xdr:nvPicPr>
        <xdr:cNvPr id="1132" name="Picture 108" descr="Image result for C acords guitar"/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22879050" y="16525875"/>
          <a:ext cx="2466975" cy="1847850"/>
        </a:xfrm>
        <a:prstGeom prst="rect">
          <a:avLst/>
        </a:prstGeom>
        <a:noFill/>
      </xdr:spPr>
    </xdr:pic>
    <xdr:clientData/>
  </xdr:twoCellAnchor>
  <xdr:twoCellAnchor editAs="oneCell">
    <xdr:from>
      <xdr:col>36</xdr:col>
      <xdr:colOff>0</xdr:colOff>
      <xdr:row>199</xdr:row>
      <xdr:rowOff>0</xdr:rowOff>
    </xdr:from>
    <xdr:to>
      <xdr:col>43</xdr:col>
      <xdr:colOff>333375</xdr:colOff>
      <xdr:row>208</xdr:row>
      <xdr:rowOff>138112</xdr:rowOff>
    </xdr:to>
    <xdr:pic>
      <xdr:nvPicPr>
        <xdr:cNvPr id="1135" name="Picture 111" descr="Image result for C acords guitar"/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22879050" y="18669000"/>
          <a:ext cx="4600575" cy="2590800"/>
        </a:xfrm>
        <a:prstGeom prst="rect">
          <a:avLst/>
        </a:prstGeom>
        <a:noFill/>
      </xdr:spPr>
    </xdr:pic>
    <xdr:clientData/>
  </xdr:twoCellAnchor>
  <xdr:twoCellAnchor editAs="oneCell">
    <xdr:from>
      <xdr:col>36</xdr:col>
      <xdr:colOff>0</xdr:colOff>
      <xdr:row>211</xdr:row>
      <xdr:rowOff>0</xdr:rowOff>
    </xdr:from>
    <xdr:to>
      <xdr:col>43</xdr:col>
      <xdr:colOff>333375</xdr:colOff>
      <xdr:row>221</xdr:row>
      <xdr:rowOff>82550</xdr:rowOff>
    </xdr:to>
    <xdr:pic>
      <xdr:nvPicPr>
        <xdr:cNvPr id="1136" name="Picture 112" descr="Related image"/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2879050" y="21526500"/>
          <a:ext cx="4600575" cy="2590800"/>
        </a:xfrm>
        <a:prstGeom prst="rect">
          <a:avLst/>
        </a:prstGeom>
        <a:noFill/>
      </xdr:spPr>
    </xdr:pic>
    <xdr:clientData/>
  </xdr:twoCellAnchor>
  <xdr:twoCellAnchor editAs="oneCell">
    <xdr:from>
      <xdr:col>38</xdr:col>
      <xdr:colOff>508047</xdr:colOff>
      <xdr:row>147</xdr:row>
      <xdr:rowOff>228600</xdr:rowOff>
    </xdr:from>
    <xdr:to>
      <xdr:col>44</xdr:col>
      <xdr:colOff>571500</xdr:colOff>
      <xdr:row>155</xdr:row>
      <xdr:rowOff>19050</xdr:rowOff>
    </xdr:to>
    <xdr:pic>
      <xdr:nvPicPr>
        <xdr:cNvPr id="1140" name="Picture 116" descr="Image result for C acords guitar"/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24606297" y="6419850"/>
          <a:ext cx="3721053" cy="2095500"/>
        </a:xfrm>
        <a:prstGeom prst="rect">
          <a:avLst/>
        </a:prstGeom>
        <a:noFill/>
      </xdr:spPr>
    </xdr:pic>
    <xdr:clientData/>
  </xdr:twoCellAnchor>
  <xdr:twoCellAnchor editAs="oneCell">
    <xdr:from>
      <xdr:col>36</xdr:col>
      <xdr:colOff>0</xdr:colOff>
      <xdr:row>223</xdr:row>
      <xdr:rowOff>0</xdr:rowOff>
    </xdr:from>
    <xdr:to>
      <xdr:col>43</xdr:col>
      <xdr:colOff>304800</xdr:colOff>
      <xdr:row>237</xdr:row>
      <xdr:rowOff>39687</xdr:rowOff>
    </xdr:to>
    <xdr:pic>
      <xdr:nvPicPr>
        <xdr:cNvPr id="1142" name="Picture 118" descr="Image result for Dm chords guitar"/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22879050" y="24384000"/>
          <a:ext cx="4572000" cy="3429000"/>
        </a:xfrm>
        <a:prstGeom prst="rect">
          <a:avLst/>
        </a:prstGeom>
        <a:noFill/>
      </xdr:spPr>
    </xdr:pic>
    <xdr:clientData/>
  </xdr:twoCellAnchor>
  <xdr:twoCellAnchor editAs="oneCell">
    <xdr:from>
      <xdr:col>36</xdr:col>
      <xdr:colOff>0</xdr:colOff>
      <xdr:row>237</xdr:row>
      <xdr:rowOff>238124</xdr:rowOff>
    </xdr:from>
    <xdr:to>
      <xdr:col>43</xdr:col>
      <xdr:colOff>400050</xdr:colOff>
      <xdr:row>244</xdr:row>
      <xdr:rowOff>241299</xdr:rowOff>
    </xdr:to>
    <xdr:pic>
      <xdr:nvPicPr>
        <xdr:cNvPr id="1143" name="Picture 119" descr="Image result for A7 chords guitar"/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22879050" y="27955874"/>
          <a:ext cx="4667250" cy="23336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161925</xdr:colOff>
      <xdr:row>105</xdr:row>
      <xdr:rowOff>28576</xdr:rowOff>
    </xdr:from>
    <xdr:to>
      <xdr:col>12</xdr:col>
      <xdr:colOff>3857</xdr:colOff>
      <xdr:row>121</xdr:row>
      <xdr:rowOff>104776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161925" y="6457951"/>
          <a:ext cx="9093882" cy="388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523875</xdr:colOff>
      <xdr:row>12</xdr:row>
      <xdr:rowOff>0</xdr:rowOff>
    </xdr:from>
    <xdr:to>
      <xdr:col>20</xdr:col>
      <xdr:colOff>1020763</xdr:colOff>
      <xdr:row>20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8201025" y="2857500"/>
          <a:ext cx="7429500" cy="1905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523875</xdr:colOff>
      <xdr:row>29</xdr:row>
      <xdr:rowOff>0</xdr:rowOff>
    </xdr:from>
    <xdr:to>
      <xdr:col>17</xdr:col>
      <xdr:colOff>296863</xdr:colOff>
      <xdr:row>31</xdr:row>
      <xdr:rowOff>142875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8201025" y="5476875"/>
          <a:ext cx="4533900" cy="619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38100</xdr:colOff>
      <xdr:row>33</xdr:row>
      <xdr:rowOff>76200</xdr:rowOff>
    </xdr:from>
    <xdr:to>
      <xdr:col>17</xdr:col>
      <xdr:colOff>144462</xdr:colOff>
      <xdr:row>38</xdr:row>
      <xdr:rowOff>66675</xdr:rowOff>
    </xdr:to>
    <xdr:pic>
      <xdr:nvPicPr>
        <xdr:cNvPr id="5" name="Picture 4" descr="http://www2.arnes.si/~gljsentvid10/wrel1.gif"/>
        <xdr:cNvPicPr>
          <a:picLocks noChangeAspect="1" noChangeArrowheads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8324850" y="6505575"/>
          <a:ext cx="4257675" cy="118110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66675</xdr:colOff>
      <xdr:row>31</xdr:row>
      <xdr:rowOff>142875</xdr:rowOff>
    </xdr:from>
    <xdr:to>
      <xdr:col>16</xdr:col>
      <xdr:colOff>161925</xdr:colOff>
      <xdr:row>32</xdr:row>
      <xdr:rowOff>352425</xdr:rowOff>
    </xdr:to>
    <xdr:pic>
      <xdr:nvPicPr>
        <xdr:cNvPr id="6" name="Picture 5" descr="http://hyperphysics.phy-astr.gsu.edu/hbase/waves/imgwav/wrel4.gif"/>
        <xdr:cNvPicPr>
          <a:picLocks noChangeAspect="1" noChangeArrowheads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10544175" y="6096000"/>
          <a:ext cx="1419225" cy="4476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304800</xdr:colOff>
      <xdr:row>47</xdr:row>
      <xdr:rowOff>72709</xdr:rowOff>
    </xdr:from>
    <xdr:to>
      <xdr:col>16</xdr:col>
      <xdr:colOff>611187</xdr:colOff>
      <xdr:row>56</xdr:row>
      <xdr:rowOff>0</xdr:rowOff>
    </xdr:to>
    <xdr:pic>
      <xdr:nvPicPr>
        <xdr:cNvPr id="7" name="Picture 6" descr="Image result for Wave harmonic"/>
        <xdr:cNvPicPr>
          <a:picLocks noChangeAspect="1" noChangeArrowheads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8591550" y="11150284"/>
          <a:ext cx="3829050" cy="229901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552450</xdr:colOff>
      <xdr:row>1</xdr:row>
      <xdr:rowOff>0</xdr:rowOff>
    </xdr:from>
    <xdr:to>
      <xdr:col>18</xdr:col>
      <xdr:colOff>257175</xdr:colOff>
      <xdr:row>3</xdr:row>
      <xdr:rowOff>171450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029575" y="190500"/>
          <a:ext cx="3971925" cy="5524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l.wikipedia.org/wiki/G" TargetMode="External"/><Relationship Id="rId13" Type="http://schemas.openxmlformats.org/officeDocument/2006/relationships/hyperlink" Target="https://sl.wikipedia.org/wiki/H" TargetMode="External"/><Relationship Id="rId3" Type="http://schemas.openxmlformats.org/officeDocument/2006/relationships/hyperlink" Target="https://sl.wikipedia.org/wiki/D" TargetMode="External"/><Relationship Id="rId7" Type="http://schemas.openxmlformats.org/officeDocument/2006/relationships/hyperlink" Target="https://sl.wikipedia.org/w/index.php?title=Fis&amp;action=edit&amp;redlink=1" TargetMode="External"/><Relationship Id="rId12" Type="http://schemas.openxmlformats.org/officeDocument/2006/relationships/hyperlink" Target="https://sl.wikipedia.org/w/index.php?title=Ais&amp;action=edit&amp;redlink=1" TargetMode="External"/><Relationship Id="rId2" Type="http://schemas.openxmlformats.org/officeDocument/2006/relationships/hyperlink" Target="https://sl.wikipedia.org/w/index.php?title=Cis&amp;action=edit&amp;redlink=1" TargetMode="External"/><Relationship Id="rId1" Type="http://schemas.openxmlformats.org/officeDocument/2006/relationships/hyperlink" Target="https://sl.wikipedia.org/wiki/C" TargetMode="External"/><Relationship Id="rId6" Type="http://schemas.openxmlformats.org/officeDocument/2006/relationships/hyperlink" Target="https://sl.wikipedia.org/wiki/F" TargetMode="External"/><Relationship Id="rId11" Type="http://schemas.openxmlformats.org/officeDocument/2006/relationships/hyperlink" Target="https://sl.wikipedia.org/wiki/Klavir" TargetMode="External"/><Relationship Id="rId5" Type="http://schemas.openxmlformats.org/officeDocument/2006/relationships/hyperlink" Target="https://sl.wikipedia.org/wiki/E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https://sl.wikipedia.org/wiki/A" TargetMode="External"/><Relationship Id="rId4" Type="http://schemas.openxmlformats.org/officeDocument/2006/relationships/hyperlink" Target="https://sl.wikipedia.org/w/index.php?title=Dis&amp;action=edit&amp;redlink=1" TargetMode="External"/><Relationship Id="rId9" Type="http://schemas.openxmlformats.org/officeDocument/2006/relationships/hyperlink" Target="https://sl.wikipedia.org/wiki/Gis" TargetMode="External"/><Relationship Id="rId1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523"/>
  <sheetViews>
    <sheetView tabSelected="1" zoomScale="120" zoomScaleNormal="120" workbookViewId="0">
      <selection activeCell="A69" sqref="A69"/>
    </sheetView>
  </sheetViews>
  <sheetFormatPr defaultRowHeight="18.75"/>
  <cols>
    <col min="1" max="1" width="7.140625" style="3" customWidth="1"/>
    <col min="2" max="2" width="8" style="3" customWidth="1"/>
    <col min="3" max="3" width="18.85546875" style="3" customWidth="1"/>
    <col min="4" max="4" width="15.42578125" style="3" customWidth="1"/>
    <col min="5" max="5" width="9.5703125" style="3" customWidth="1"/>
    <col min="6" max="6" width="19.7109375" style="3" customWidth="1"/>
    <col min="7" max="7" width="9.140625" style="3"/>
    <col min="8" max="8" width="10.140625" style="3" customWidth="1"/>
    <col min="9" max="9" width="7.7109375" style="3" customWidth="1"/>
    <col min="10" max="10" width="10.5703125" style="3" bestFit="1" customWidth="1"/>
    <col min="11" max="11" width="9.140625" style="3"/>
    <col min="12" max="12" width="13.42578125" style="3" bestFit="1" customWidth="1"/>
    <col min="13" max="14" width="9.140625" style="3"/>
    <col min="15" max="15" width="1.28515625" style="3" customWidth="1"/>
    <col min="16" max="16" width="19.85546875" style="3" customWidth="1"/>
    <col min="17" max="17" width="9.42578125" style="3" customWidth="1"/>
    <col min="18" max="18" width="9.140625" style="3"/>
    <col min="19" max="19" width="11.42578125" style="3" customWidth="1"/>
    <col min="20" max="20" width="12" style="3" customWidth="1"/>
    <col min="21" max="21" width="16.28515625" style="3" customWidth="1"/>
    <col min="22" max="22" width="11.7109375" style="3" customWidth="1"/>
    <col min="23" max="23" width="9.140625" style="3"/>
    <col min="24" max="24" width="14.42578125" style="3" customWidth="1"/>
    <col min="25" max="16384" width="9.140625" style="3"/>
  </cols>
  <sheetData>
    <row r="1" spans="1:1">
      <c r="A1" s="3" t="s">
        <v>450</v>
      </c>
    </row>
    <row r="3" spans="1:1" s="36" customFormat="1" ht="21">
      <c r="A3" s="38" t="s">
        <v>405</v>
      </c>
    </row>
    <row r="4" spans="1:1">
      <c r="A4" s="3" t="s">
        <v>315</v>
      </c>
    </row>
    <row r="5" spans="1:1">
      <c r="A5" s="3" t="s">
        <v>316</v>
      </c>
    </row>
    <row r="6" spans="1:1">
      <c r="A6" s="3" t="s">
        <v>317</v>
      </c>
    </row>
    <row r="7" spans="1:1">
      <c r="A7" s="15" t="s">
        <v>332</v>
      </c>
    </row>
    <row r="8" spans="1:1">
      <c r="A8" s="3" t="s">
        <v>318</v>
      </c>
    </row>
    <row r="9" spans="1:1">
      <c r="A9" s="3" t="s">
        <v>333</v>
      </c>
    </row>
    <row r="10" spans="1:1">
      <c r="A10" s="3" t="s">
        <v>334</v>
      </c>
    </row>
    <row r="11" spans="1:1">
      <c r="A11" s="3" t="s">
        <v>335</v>
      </c>
    </row>
    <row r="12" spans="1:1">
      <c r="A12" s="3" t="s">
        <v>342</v>
      </c>
    </row>
    <row r="13" spans="1:1">
      <c r="A13" s="2" t="s">
        <v>353</v>
      </c>
    </row>
    <row r="14" spans="1:1">
      <c r="A14" s="3" t="s">
        <v>354</v>
      </c>
    </row>
    <row r="15" spans="1:1">
      <c r="A15" s="3" t="s">
        <v>355</v>
      </c>
    </row>
    <row r="16" spans="1:1">
      <c r="A16" s="3" t="s">
        <v>356</v>
      </c>
    </row>
    <row r="17" spans="1:12">
      <c r="A17" s="3" t="s">
        <v>357</v>
      </c>
    </row>
    <row r="18" spans="1:12">
      <c r="A18" s="3" t="s">
        <v>439</v>
      </c>
    </row>
    <row r="19" spans="1:12">
      <c r="A19" s="3" t="s">
        <v>358</v>
      </c>
    </row>
    <row r="20" spans="1:12">
      <c r="A20" s="3" t="s">
        <v>359</v>
      </c>
    </row>
    <row r="21" spans="1:12">
      <c r="A21" s="3" t="s">
        <v>360</v>
      </c>
      <c r="L21" s="3" t="s">
        <v>366</v>
      </c>
    </row>
    <row r="22" spans="1:12">
      <c r="A22" s="3" t="s">
        <v>440</v>
      </c>
    </row>
    <row r="23" spans="1:12">
      <c r="A23" s="2" t="s">
        <v>362</v>
      </c>
      <c r="B23"/>
    </row>
    <row r="24" spans="1:12">
      <c r="A24" s="2"/>
      <c r="B24"/>
    </row>
    <row r="25" spans="1:12">
      <c r="A25" s="3" t="s">
        <v>442</v>
      </c>
      <c r="B25" s="35"/>
    </row>
    <row r="26" spans="1:12">
      <c r="A26" s="3" t="s">
        <v>443</v>
      </c>
      <c r="B26" s="35"/>
    </row>
    <row r="27" spans="1:12">
      <c r="A27" s="2" t="s">
        <v>363</v>
      </c>
      <c r="B27" s="35"/>
    </row>
    <row r="28" spans="1:12">
      <c r="A28" s="3" t="s">
        <v>441</v>
      </c>
      <c r="B28" s="35"/>
      <c r="L28" s="3" t="s">
        <v>351</v>
      </c>
    </row>
    <row r="29" spans="1:12">
      <c r="A29" s="3" t="s">
        <v>364</v>
      </c>
      <c r="B29" s="35"/>
      <c r="L29" s="3" t="s">
        <v>352</v>
      </c>
    </row>
    <row r="30" spans="1:12">
      <c r="A30" s="3" t="s">
        <v>365</v>
      </c>
    </row>
    <row r="33" spans="1:12" ht="28.5">
      <c r="A33" s="2" t="s">
        <v>319</v>
      </c>
      <c r="L33" s="19" t="s">
        <v>361</v>
      </c>
    </row>
    <row r="34" spans="1:12">
      <c r="A34" s="3" t="s">
        <v>320</v>
      </c>
    </row>
    <row r="35" spans="1:12">
      <c r="A35" s="3" t="s">
        <v>321</v>
      </c>
    </row>
    <row r="36" spans="1:12">
      <c r="A36" s="2" t="s">
        <v>322</v>
      </c>
    </row>
    <row r="38" spans="1:12">
      <c r="A38" s="3" t="s">
        <v>323</v>
      </c>
    </row>
    <row r="39" spans="1:12">
      <c r="A39" s="3" t="s">
        <v>324</v>
      </c>
    </row>
    <row r="40" spans="1:12">
      <c r="A40" s="3" t="s">
        <v>325</v>
      </c>
    </row>
    <row r="41" spans="1:12">
      <c r="A41" s="2" t="s">
        <v>327</v>
      </c>
    </row>
    <row r="42" spans="1:12">
      <c r="A42" s="2" t="s">
        <v>452</v>
      </c>
    </row>
    <row r="43" spans="1:12">
      <c r="A43" s="3" t="s">
        <v>326</v>
      </c>
    </row>
    <row r="44" spans="1:12">
      <c r="A44" s="3" t="s">
        <v>337</v>
      </c>
    </row>
    <row r="46" spans="1:12">
      <c r="A46" s="3" t="s">
        <v>465</v>
      </c>
    </row>
    <row r="47" spans="1:12">
      <c r="A47" s="3" t="s">
        <v>347</v>
      </c>
    </row>
    <row r="48" spans="1:12">
      <c r="D48" s="3" t="s">
        <v>346</v>
      </c>
      <c r="E48" s="16" t="s">
        <v>345</v>
      </c>
      <c r="H48" s="3" t="s">
        <v>346</v>
      </c>
      <c r="I48" s="16" t="s">
        <v>345</v>
      </c>
    </row>
    <row r="49" spans="1:13" ht="21">
      <c r="C49" s="27" t="s">
        <v>343</v>
      </c>
      <c r="D49" s="17">
        <v>277.18</v>
      </c>
      <c r="E49" s="30">
        <f>D49/D52</f>
        <v>2.5198181818181817</v>
      </c>
      <c r="G49" s="27" t="s">
        <v>344</v>
      </c>
      <c r="H49" s="25">
        <v>369.99</v>
      </c>
      <c r="I49" s="31">
        <f>H49/H52</f>
        <v>2.5198528910985494</v>
      </c>
      <c r="M49"/>
    </row>
    <row r="50" spans="1:13" ht="21">
      <c r="D50" s="17">
        <v>220</v>
      </c>
      <c r="E50" s="30">
        <f>D50/D52</f>
        <v>2</v>
      </c>
      <c r="F50" s="3" t="s">
        <v>455</v>
      </c>
      <c r="H50" s="26">
        <v>293.66000000000003</v>
      </c>
      <c r="I50" s="31">
        <f>H50/H52</f>
        <v>2</v>
      </c>
    </row>
    <row r="51" spans="1:13" ht="21">
      <c r="D51" s="17">
        <v>164.81</v>
      </c>
      <c r="E51" s="30">
        <f>D51/D52</f>
        <v>1.4982727272727272</v>
      </c>
      <c r="F51" s="3" t="s">
        <v>464</v>
      </c>
      <c r="H51" s="26">
        <v>220</v>
      </c>
      <c r="I51" s="31">
        <f>H51/H52</f>
        <v>1.4983314036641011</v>
      </c>
    </row>
    <row r="52" spans="1:13" ht="21">
      <c r="C52" s="3" t="s">
        <v>451</v>
      </c>
      <c r="D52" s="28">
        <v>110</v>
      </c>
      <c r="E52" s="30">
        <v>1</v>
      </c>
      <c r="F52" s="3" t="s">
        <v>454</v>
      </c>
      <c r="H52" s="29">
        <v>146.83000000000001</v>
      </c>
      <c r="I52" s="31">
        <v>1</v>
      </c>
    </row>
    <row r="53" spans="1:13" ht="21">
      <c r="A53" s="3" t="s">
        <v>453</v>
      </c>
      <c r="D53" s="28"/>
      <c r="E53" s="30"/>
      <c r="H53" s="29"/>
      <c r="I53" s="31"/>
    </row>
    <row r="54" spans="1:13" ht="21">
      <c r="D54" s="28"/>
      <c r="E54" s="30"/>
      <c r="H54" s="29"/>
      <c r="I54" s="31"/>
    </row>
    <row r="55" spans="1:13" ht="21">
      <c r="A55" s="15" t="s">
        <v>466</v>
      </c>
      <c r="D55" s="28"/>
      <c r="E55" s="30"/>
      <c r="H55" s="29"/>
      <c r="I55" s="31"/>
    </row>
    <row r="56" spans="1:13" ht="21">
      <c r="A56" s="3" t="s">
        <v>370</v>
      </c>
      <c r="D56" s="28"/>
      <c r="E56" s="30"/>
      <c r="H56" s="29"/>
      <c r="I56" s="31"/>
    </row>
    <row r="57" spans="1:13" ht="21">
      <c r="A57" s="2" t="s">
        <v>372</v>
      </c>
      <c r="D57" s="28"/>
      <c r="E57" s="30"/>
      <c r="H57" s="29"/>
      <c r="I57" s="31"/>
    </row>
    <row r="58" spans="1:13" ht="21">
      <c r="A58" s="3" t="s">
        <v>371</v>
      </c>
      <c r="D58" s="28"/>
      <c r="E58" s="30"/>
      <c r="F58" s="2" t="s">
        <v>377</v>
      </c>
      <c r="G58" s="2"/>
      <c r="H58" s="29"/>
      <c r="I58" s="31"/>
    </row>
    <row r="59" spans="1:13">
      <c r="F59" s="3">
        <v>1.3348398541700341</v>
      </c>
      <c r="G59" s="3">
        <v>6</v>
      </c>
      <c r="L59" s="3" t="s">
        <v>367</v>
      </c>
    </row>
    <row r="60" spans="1:13">
      <c r="F60" s="3">
        <v>1.4983070768766817</v>
      </c>
      <c r="G60" s="3">
        <v>8</v>
      </c>
      <c r="L60" s="3" t="s">
        <v>368</v>
      </c>
    </row>
    <row r="61" spans="1:13">
      <c r="A61" s="3" t="s">
        <v>379</v>
      </c>
      <c r="L61" s="3" t="s">
        <v>369</v>
      </c>
    </row>
    <row r="62" spans="1:13">
      <c r="A62" s="3" t="s">
        <v>380</v>
      </c>
    </row>
    <row r="63" spans="1:13">
      <c r="A63" s="3" t="s">
        <v>381</v>
      </c>
    </row>
    <row r="64" spans="1:13">
      <c r="A64" s="3" t="s">
        <v>406</v>
      </c>
    </row>
    <row r="65" spans="1:1">
      <c r="A65" s="3" t="s">
        <v>382</v>
      </c>
    </row>
    <row r="66" spans="1:1">
      <c r="A66" s="3" t="s">
        <v>467</v>
      </c>
    </row>
    <row r="67" spans="1:1">
      <c r="A67" s="3" t="s">
        <v>383</v>
      </c>
    </row>
    <row r="68" spans="1:1">
      <c r="A68" s="3" t="s">
        <v>468</v>
      </c>
    </row>
    <row r="69" spans="1:1">
      <c r="A69" s="3" t="s">
        <v>384</v>
      </c>
    </row>
    <row r="70" spans="1:1">
      <c r="A70" s="3" t="s">
        <v>385</v>
      </c>
    </row>
    <row r="71" spans="1:1">
      <c r="A71" s="3" t="s">
        <v>386</v>
      </c>
    </row>
    <row r="72" spans="1:1">
      <c r="A72" s="3" t="s">
        <v>387</v>
      </c>
    </row>
    <row r="73" spans="1:1">
      <c r="A73" s="3" t="s">
        <v>388</v>
      </c>
    </row>
    <row r="74" spans="1:1">
      <c r="A74" s="3" t="s">
        <v>389</v>
      </c>
    </row>
    <row r="75" spans="1:1">
      <c r="A75" s="3" t="s">
        <v>449</v>
      </c>
    </row>
    <row r="76" spans="1:1">
      <c r="A76" s="3" t="s">
        <v>390</v>
      </c>
    </row>
    <row r="77" spans="1:1">
      <c r="A77" s="3" t="s">
        <v>446</v>
      </c>
    </row>
    <row r="78" spans="1:1">
      <c r="A78" s="3" t="s">
        <v>447</v>
      </c>
    </row>
    <row r="80" spans="1:1">
      <c r="A80" s="3" t="s">
        <v>391</v>
      </c>
    </row>
    <row r="81" spans="1:1">
      <c r="A81" s="3" t="s">
        <v>392</v>
      </c>
    </row>
    <row r="82" spans="1:1">
      <c r="A82" s="3" t="s">
        <v>393</v>
      </c>
    </row>
    <row r="83" spans="1:1">
      <c r="A83" s="3" t="s">
        <v>394</v>
      </c>
    </row>
    <row r="84" spans="1:1">
      <c r="A84" s="3" t="s">
        <v>403</v>
      </c>
    </row>
    <row r="85" spans="1:1">
      <c r="A85" s="3" t="s">
        <v>395</v>
      </c>
    </row>
    <row r="86" spans="1:1">
      <c r="A86" s="3" t="s">
        <v>396</v>
      </c>
    </row>
    <row r="87" spans="1:1">
      <c r="A87" s="3" t="s">
        <v>397</v>
      </c>
    </row>
    <row r="88" spans="1:1">
      <c r="A88" s="3" t="s">
        <v>398</v>
      </c>
    </row>
    <row r="89" spans="1:1">
      <c r="A89" s="3" t="s">
        <v>399</v>
      </c>
    </row>
    <row r="90" spans="1:1">
      <c r="A90" s="3" t="s">
        <v>400</v>
      </c>
    </row>
    <row r="91" spans="1:1">
      <c r="A91" s="3" t="s">
        <v>401</v>
      </c>
    </row>
    <row r="92" spans="1:1">
      <c r="A92" s="3" t="s">
        <v>402</v>
      </c>
    </row>
    <row r="93" spans="1:1">
      <c r="A93" s="3" t="s">
        <v>448</v>
      </c>
    </row>
    <row r="95" spans="1:1">
      <c r="A95" s="3" t="s">
        <v>404</v>
      </c>
    </row>
    <row r="101" spans="1:1">
      <c r="A101" s="2" t="s">
        <v>378</v>
      </c>
    </row>
    <row r="102" spans="1:1">
      <c r="A102" s="15" t="s">
        <v>328</v>
      </c>
    </row>
    <row r="103" spans="1:1">
      <c r="A103" s="3" t="s">
        <v>329</v>
      </c>
    </row>
    <row r="104" spans="1:1">
      <c r="A104" s="3" t="s">
        <v>330</v>
      </c>
    </row>
    <row r="105" spans="1:1">
      <c r="A105" s="3" t="s">
        <v>331</v>
      </c>
    </row>
    <row r="106" spans="1:1">
      <c r="A106" s="15"/>
    </row>
    <row r="107" spans="1:1">
      <c r="A107" s="15"/>
    </row>
    <row r="108" spans="1:1">
      <c r="A108" s="15"/>
    </row>
    <row r="109" spans="1:1">
      <c r="A109" s="15"/>
    </row>
    <row r="110" spans="1:1">
      <c r="A110" s="15"/>
    </row>
    <row r="111" spans="1:1">
      <c r="A111" s="15"/>
    </row>
    <row r="112" spans="1:1">
      <c r="A112" s="15"/>
    </row>
    <row r="113" spans="1:27">
      <c r="A113" s="15"/>
    </row>
    <row r="114" spans="1:27">
      <c r="A114" s="15"/>
    </row>
    <row r="115" spans="1:27">
      <c r="A115" s="15"/>
    </row>
    <row r="116" spans="1:27">
      <c r="A116" s="15"/>
    </row>
    <row r="117" spans="1:27">
      <c r="A117" s="15"/>
    </row>
    <row r="118" spans="1:27">
      <c r="A118" s="15"/>
    </row>
    <row r="119" spans="1:27">
      <c r="A119" s="15"/>
    </row>
    <row r="120" spans="1:27">
      <c r="A120" s="15"/>
    </row>
    <row r="121" spans="1:27">
      <c r="A121" s="15"/>
    </row>
    <row r="122" spans="1:27">
      <c r="A122" s="15"/>
    </row>
    <row r="123" spans="1:27">
      <c r="A123" s="2" t="s">
        <v>0</v>
      </c>
    </row>
    <row r="125" spans="1:27">
      <c r="A125" s="3" t="s">
        <v>1</v>
      </c>
    </row>
    <row r="126" spans="1:27">
      <c r="A126" s="3" t="s">
        <v>2</v>
      </c>
    </row>
    <row r="127" spans="1:27">
      <c r="AA127"/>
    </row>
    <row r="130" spans="1:26">
      <c r="A130" s="3" t="s">
        <v>3</v>
      </c>
    </row>
    <row r="131" spans="1:26">
      <c r="A131" s="3" t="s">
        <v>4</v>
      </c>
    </row>
    <row r="132" spans="1:26">
      <c r="A132" s="3" t="s">
        <v>5</v>
      </c>
    </row>
    <row r="133" spans="1:26">
      <c r="A133" s="3" t="s">
        <v>6</v>
      </c>
    </row>
    <row r="136" spans="1:26">
      <c r="A136" s="3" t="s">
        <v>291</v>
      </c>
    </row>
    <row r="138" spans="1:26">
      <c r="A138"/>
    </row>
    <row r="139" spans="1:26">
      <c r="C139" s="2" t="s">
        <v>290</v>
      </c>
    </row>
    <row r="143" spans="1:26">
      <c r="C143" s="8" t="s">
        <v>444</v>
      </c>
      <c r="M143" t="s">
        <v>7</v>
      </c>
    </row>
    <row r="144" spans="1:26">
      <c r="Z144"/>
    </row>
    <row r="146" spans="3:40" ht="21">
      <c r="U146" s="7" t="s">
        <v>26</v>
      </c>
    </row>
    <row r="147" spans="3:40" ht="23.25">
      <c r="U147" s="1" t="s">
        <v>293</v>
      </c>
      <c r="V147" s="1"/>
      <c r="W147" s="1"/>
    </row>
    <row r="148" spans="3:40" ht="23.25">
      <c r="C148"/>
      <c r="U148" s="1" t="s">
        <v>295</v>
      </c>
      <c r="V148" s="1" t="s">
        <v>296</v>
      </c>
      <c r="W148" s="1" t="s">
        <v>294</v>
      </c>
    </row>
    <row r="149" spans="3:40" ht="23.25">
      <c r="U149" s="1" t="s">
        <v>297</v>
      </c>
      <c r="V149" s="1" t="s">
        <v>298</v>
      </c>
      <c r="W149" s="1" t="s">
        <v>299</v>
      </c>
    </row>
    <row r="150" spans="3:40" ht="23.25">
      <c r="U150" s="1" t="s">
        <v>300</v>
      </c>
      <c r="V150" s="1" t="s">
        <v>301</v>
      </c>
      <c r="W150" s="1" t="s">
        <v>302</v>
      </c>
      <c r="AN150"/>
    </row>
    <row r="151" spans="3:40" ht="23.25">
      <c r="U151" s="1" t="s">
        <v>303</v>
      </c>
      <c r="V151" s="1" t="s">
        <v>304</v>
      </c>
      <c r="W151" s="1" t="s">
        <v>305</v>
      </c>
    </row>
    <row r="152" spans="3:40" ht="23.25">
      <c r="U152" s="1" t="s">
        <v>306</v>
      </c>
      <c r="V152" s="1" t="s">
        <v>307</v>
      </c>
      <c r="W152" s="1" t="s">
        <v>308</v>
      </c>
    </row>
    <row r="153" spans="3:40" ht="23.25">
      <c r="U153" s="1" t="s">
        <v>309</v>
      </c>
      <c r="V153" s="1" t="s">
        <v>310</v>
      </c>
      <c r="W153" s="1" t="s">
        <v>311</v>
      </c>
      <c r="AA153"/>
      <c r="AG153"/>
    </row>
    <row r="154" spans="3:40" ht="23.25">
      <c r="U154" s="1" t="s">
        <v>312</v>
      </c>
      <c r="V154" s="1" t="s">
        <v>313</v>
      </c>
      <c r="W154" s="1" t="s">
        <v>314</v>
      </c>
    </row>
    <row r="156" spans="3:40">
      <c r="M156" s="3" t="s">
        <v>10</v>
      </c>
    </row>
    <row r="157" spans="3:40">
      <c r="M157" s="3" t="s">
        <v>11</v>
      </c>
    </row>
    <row r="158" spans="3:40">
      <c r="M158" s="3" t="s">
        <v>12</v>
      </c>
      <c r="P158"/>
    </row>
    <row r="159" spans="3:40">
      <c r="M159" s="3" t="s">
        <v>13</v>
      </c>
    </row>
    <row r="160" spans="3:40">
      <c r="M160" s="3" t="s">
        <v>14</v>
      </c>
      <c r="AK160"/>
    </row>
    <row r="161" spans="1:37">
      <c r="K161" s="3">
        <f>LOG(10,2)</f>
        <v>3.3219280948873626</v>
      </c>
      <c r="M161" s="3" t="s">
        <v>15</v>
      </c>
    </row>
    <row r="162" spans="1:37" ht="26.25">
      <c r="B162" s="13" t="s">
        <v>30</v>
      </c>
      <c r="K162" s="3">
        <f>69+12*LOG((230/440),2)</f>
        <v>57.769564049036589</v>
      </c>
      <c r="M162" s="3" t="s">
        <v>16</v>
      </c>
      <c r="P162" s="7" t="s">
        <v>26</v>
      </c>
      <c r="R162" s="3" t="s">
        <v>292</v>
      </c>
    </row>
    <row r="163" spans="1:37" ht="21">
      <c r="G163" s="16" t="s">
        <v>336</v>
      </c>
      <c r="P163" s="3" t="s">
        <v>27</v>
      </c>
      <c r="R163" s="14" t="s">
        <v>31</v>
      </c>
    </row>
    <row r="164" spans="1:37" ht="21">
      <c r="A164" s="3" t="s">
        <v>8</v>
      </c>
      <c r="B164" s="3" t="s">
        <v>8</v>
      </c>
      <c r="D164" s="3" t="s">
        <v>373</v>
      </c>
      <c r="E164" s="2" t="s">
        <v>375</v>
      </c>
      <c r="F164" s="2" t="s">
        <v>21</v>
      </c>
      <c r="G164" s="2" t="s">
        <v>22</v>
      </c>
      <c r="I164" s="2" t="s">
        <v>17</v>
      </c>
      <c r="J164" s="2" t="s">
        <v>348</v>
      </c>
      <c r="K164" s="2" t="s">
        <v>18</v>
      </c>
      <c r="L164" s="2" t="s">
        <v>19</v>
      </c>
      <c r="M164" s="2" t="s">
        <v>349</v>
      </c>
      <c r="P164" s="2" t="s">
        <v>28</v>
      </c>
      <c r="Q164" s="2" t="s">
        <v>350</v>
      </c>
      <c r="R164" s="7" t="s">
        <v>29</v>
      </c>
    </row>
    <row r="165" spans="1:37" ht="21">
      <c r="A165" s="3" t="s">
        <v>9</v>
      </c>
      <c r="B165" s="3">
        <f>69+12*LOG((D165/440),2)</f>
        <v>69</v>
      </c>
      <c r="C165" s="3" t="s">
        <v>23</v>
      </c>
      <c r="D165" s="3">
        <v>440</v>
      </c>
      <c r="E165" s="3">
        <v>440</v>
      </c>
      <c r="F165" s="32">
        <f>E165*POWER(2,(G165-69)/12)</f>
        <v>440</v>
      </c>
      <c r="G165" s="2">
        <v>69</v>
      </c>
      <c r="H165" s="2" t="s">
        <v>10</v>
      </c>
      <c r="I165" s="4">
        <f>I177/2</f>
        <v>24.695302420054873</v>
      </c>
      <c r="J165" s="34">
        <f>I166/I165</f>
        <v>1.0594630943592953</v>
      </c>
      <c r="K165" s="3">
        <v>1</v>
      </c>
      <c r="L165" s="3">
        <v>1</v>
      </c>
      <c r="P165" s="2">
        <v>62</v>
      </c>
      <c r="Q165" s="2"/>
      <c r="R165" s="14">
        <f>62*440/F165</f>
        <v>62</v>
      </c>
      <c r="S165" s="3">
        <v>1</v>
      </c>
    </row>
    <row r="166" spans="1:37" ht="21">
      <c r="B166" s="3">
        <f>69+12*LOG((D166/440),2)</f>
        <v>81</v>
      </c>
      <c r="D166" s="3">
        <v>880</v>
      </c>
      <c r="E166" s="3">
        <v>440</v>
      </c>
      <c r="F166" s="33">
        <f>E166*POWER(2,(G166-69)/12)</f>
        <v>466.16376151808993</v>
      </c>
      <c r="G166" s="3">
        <v>70</v>
      </c>
      <c r="I166" s="4">
        <f>F166-F165</f>
        <v>26.163761518089927</v>
      </c>
      <c r="J166" s="34">
        <f>F166/F165</f>
        <v>1.0594630943592953</v>
      </c>
      <c r="K166" s="3">
        <v>2</v>
      </c>
      <c r="P166" s="2">
        <v>58.5</v>
      </c>
      <c r="Q166" s="2">
        <f>P165/P166</f>
        <v>1.0598290598290598</v>
      </c>
      <c r="R166" s="14">
        <f t="shared" ref="R166:R183" si="0">62*440/F166</f>
        <v>58.520207386264993</v>
      </c>
      <c r="S166" s="3">
        <v>2</v>
      </c>
    </row>
    <row r="167" spans="1:37" ht="21">
      <c r="E167" s="3">
        <v>440</v>
      </c>
      <c r="F167" s="5">
        <f t="shared" ref="F167:F230" si="1">E167*POWER(2,(G167-69)/12)</f>
        <v>493.88330125612413</v>
      </c>
      <c r="G167" s="2">
        <v>71</v>
      </c>
      <c r="H167" s="2" t="s">
        <v>11</v>
      </c>
      <c r="I167" s="5">
        <f t="shared" ref="I167:I177" si="2">F167-F166</f>
        <v>27.7195397380342</v>
      </c>
      <c r="J167" s="3">
        <f t="shared" ref="J167:J177" si="3">F167/F166</f>
        <v>1.0594630943592953</v>
      </c>
      <c r="K167" s="3">
        <v>3</v>
      </c>
      <c r="L167" s="3">
        <v>2</v>
      </c>
      <c r="M167" s="3">
        <f>F167/F165</f>
        <v>1.122462048309373</v>
      </c>
      <c r="P167" s="2">
        <v>55.2</v>
      </c>
      <c r="Q167" s="2">
        <f>P165/P167</f>
        <v>1.1231884057971013</v>
      </c>
      <c r="R167" s="14">
        <f t="shared" si="0"/>
        <v>55.235720524701037</v>
      </c>
      <c r="S167" s="3">
        <v>3</v>
      </c>
      <c r="AK167"/>
    </row>
    <row r="168" spans="1:37" ht="21">
      <c r="E168" s="3">
        <v>440</v>
      </c>
      <c r="F168" s="4">
        <f t="shared" si="1"/>
        <v>523.25113060119725</v>
      </c>
      <c r="G168" s="3">
        <v>72</v>
      </c>
      <c r="I168" s="4">
        <f t="shared" si="2"/>
        <v>29.367829345073119</v>
      </c>
      <c r="J168" s="3">
        <f t="shared" si="3"/>
        <v>1.0594630943592951</v>
      </c>
      <c r="K168" s="3">
        <v>4</v>
      </c>
      <c r="R168" s="14">
        <f t="shared" si="0"/>
        <v>52.135577745730302</v>
      </c>
      <c r="S168" s="3">
        <v>4</v>
      </c>
    </row>
    <row r="169" spans="1:37" ht="21">
      <c r="E169" s="3">
        <v>440</v>
      </c>
      <c r="F169" s="5">
        <f t="shared" si="1"/>
        <v>554.36526195374415</v>
      </c>
      <c r="G169" s="2">
        <v>73</v>
      </c>
      <c r="H169" s="2" t="s">
        <v>12</v>
      </c>
      <c r="I169" s="5">
        <f t="shared" si="2"/>
        <v>31.114131352546906</v>
      </c>
      <c r="J169" s="3">
        <f t="shared" si="3"/>
        <v>1.0594630943592953</v>
      </c>
      <c r="K169" s="3">
        <v>5</v>
      </c>
      <c r="L169" s="3">
        <v>3</v>
      </c>
      <c r="M169" s="3">
        <f>F169/F167</f>
        <v>1.1224620483093728</v>
      </c>
      <c r="R169" s="14">
        <f t="shared" si="0"/>
        <v>49.209432611014186</v>
      </c>
      <c r="S169" s="3">
        <v>5</v>
      </c>
    </row>
    <row r="170" spans="1:37" ht="21">
      <c r="C170" s="3" t="s">
        <v>32</v>
      </c>
      <c r="E170" s="3">
        <v>440</v>
      </c>
      <c r="F170" s="5">
        <f t="shared" si="1"/>
        <v>587.32953583481515</v>
      </c>
      <c r="G170" s="2">
        <v>74</v>
      </c>
      <c r="H170" s="2" t="s">
        <v>13</v>
      </c>
      <c r="I170" s="5">
        <f t="shared" si="2"/>
        <v>32.964273881070994</v>
      </c>
      <c r="J170" s="3">
        <f t="shared" si="3"/>
        <v>1.0594630943592953</v>
      </c>
      <c r="K170" s="3">
        <v>6</v>
      </c>
      <c r="L170" s="3">
        <v>4</v>
      </c>
      <c r="M170" s="3">
        <f>F170/F169</f>
        <v>1.0594630943592953</v>
      </c>
      <c r="R170" s="14">
        <f t="shared" si="0"/>
        <v>46.447519383177124</v>
      </c>
      <c r="S170" s="3">
        <v>6</v>
      </c>
    </row>
    <row r="171" spans="1:37" ht="21">
      <c r="E171" s="3">
        <v>440</v>
      </c>
      <c r="F171" s="4">
        <f t="shared" si="1"/>
        <v>622.25396744416184</v>
      </c>
      <c r="G171" s="3">
        <v>75</v>
      </c>
      <c r="I171" s="4">
        <f t="shared" si="2"/>
        <v>34.924431609346698</v>
      </c>
      <c r="J171" s="3">
        <f t="shared" si="3"/>
        <v>1.0594630943592953</v>
      </c>
      <c r="K171" s="3">
        <v>7</v>
      </c>
      <c r="R171" s="14">
        <f t="shared" si="0"/>
        <v>43.840620433565945</v>
      </c>
      <c r="S171" s="3">
        <v>7</v>
      </c>
    </row>
    <row r="172" spans="1:37" ht="21">
      <c r="C172" s="3" t="s">
        <v>33</v>
      </c>
      <c r="E172" s="3">
        <v>440</v>
      </c>
      <c r="F172" s="5">
        <f t="shared" si="1"/>
        <v>659.25511382573984</v>
      </c>
      <c r="G172" s="2">
        <v>76</v>
      </c>
      <c r="H172" s="2" t="s">
        <v>14</v>
      </c>
      <c r="I172" s="5">
        <f t="shared" si="2"/>
        <v>37.001146381577996</v>
      </c>
      <c r="J172" s="3">
        <f t="shared" si="3"/>
        <v>1.0594630943592951</v>
      </c>
      <c r="K172" s="3">
        <v>8</v>
      </c>
      <c r="L172" s="3">
        <v>5</v>
      </c>
      <c r="M172" s="3">
        <f>F172/F170</f>
        <v>1.1224620483093728</v>
      </c>
      <c r="R172" s="14">
        <f t="shared" si="0"/>
        <v>41.380035479271065</v>
      </c>
      <c r="S172" s="3">
        <v>8</v>
      </c>
    </row>
    <row r="173" spans="1:37" ht="21">
      <c r="E173" s="3">
        <v>440</v>
      </c>
      <c r="F173" s="4">
        <f t="shared" si="1"/>
        <v>698.45646286600777</v>
      </c>
      <c r="G173" s="3">
        <v>77</v>
      </c>
      <c r="I173" s="4">
        <f t="shared" si="2"/>
        <v>39.201349040267928</v>
      </c>
      <c r="J173" s="3">
        <f t="shared" si="3"/>
        <v>1.0594630943592953</v>
      </c>
      <c r="K173" s="3">
        <v>9</v>
      </c>
      <c r="R173" s="14">
        <f t="shared" si="0"/>
        <v>39.057552546741071</v>
      </c>
      <c r="S173" s="3">
        <v>9</v>
      </c>
    </row>
    <row r="174" spans="1:37" ht="21">
      <c r="E174" s="3">
        <v>440</v>
      </c>
      <c r="F174" s="5">
        <f t="shared" si="1"/>
        <v>739.9888454232688</v>
      </c>
      <c r="G174" s="2">
        <v>78</v>
      </c>
      <c r="H174" s="2" t="s">
        <v>15</v>
      </c>
      <c r="I174" s="6">
        <f t="shared" si="2"/>
        <v>41.53238255726103</v>
      </c>
      <c r="J174" s="3">
        <f t="shared" si="3"/>
        <v>1.0594630943592953</v>
      </c>
      <c r="K174" s="3">
        <v>10</v>
      </c>
      <c r="L174" s="3">
        <v>6</v>
      </c>
      <c r="M174" s="3">
        <f>F174/F172</f>
        <v>1.122462048309373</v>
      </c>
      <c r="R174" s="14">
        <f t="shared" si="0"/>
        <v>36.865420565084356</v>
      </c>
      <c r="S174" s="3">
        <v>10</v>
      </c>
      <c r="T174"/>
    </row>
    <row r="175" spans="1:37" ht="21">
      <c r="C175" s="3" t="s">
        <v>34</v>
      </c>
      <c r="E175" s="3">
        <v>440</v>
      </c>
      <c r="F175" s="4">
        <f t="shared" si="1"/>
        <v>783.99087196349853</v>
      </c>
      <c r="G175" s="3">
        <v>79</v>
      </c>
      <c r="I175" s="4">
        <f t="shared" si="2"/>
        <v>44.002026540229735</v>
      </c>
      <c r="J175" s="3">
        <f t="shared" si="3"/>
        <v>1.0594630943592951</v>
      </c>
      <c r="K175" s="3">
        <v>11</v>
      </c>
      <c r="R175" s="14">
        <f t="shared" si="0"/>
        <v>34.796323497590564</v>
      </c>
      <c r="S175" s="3">
        <v>11</v>
      </c>
    </row>
    <row r="176" spans="1:37" ht="21">
      <c r="E176" s="3">
        <v>440</v>
      </c>
      <c r="F176" s="5">
        <f t="shared" si="1"/>
        <v>830.60939515989025</v>
      </c>
      <c r="G176" s="2">
        <v>80</v>
      </c>
      <c r="H176" s="2" t="s">
        <v>16</v>
      </c>
      <c r="I176" s="5">
        <f t="shared" si="2"/>
        <v>46.61852319639172</v>
      </c>
      <c r="J176" s="3">
        <f t="shared" si="3"/>
        <v>1.0594630943592953</v>
      </c>
      <c r="K176" s="3">
        <v>12</v>
      </c>
      <c r="L176" s="3">
        <v>7</v>
      </c>
      <c r="M176" s="3">
        <f>F176/F174</f>
        <v>1.122462048309373</v>
      </c>
      <c r="R176" s="14">
        <f t="shared" si="0"/>
        <v>32.843355925138155</v>
      </c>
      <c r="S176" s="3">
        <v>12</v>
      </c>
    </row>
    <row r="177" spans="3:37" ht="21">
      <c r="C177" s="3" t="s">
        <v>23</v>
      </c>
      <c r="E177" s="3">
        <v>440</v>
      </c>
      <c r="F177" s="5">
        <f t="shared" si="1"/>
        <v>880</v>
      </c>
      <c r="G177" s="2">
        <v>81</v>
      </c>
      <c r="H177" s="2" t="s">
        <v>20</v>
      </c>
      <c r="I177" s="5">
        <f t="shared" si="2"/>
        <v>49.390604840109745</v>
      </c>
      <c r="J177" s="3">
        <f t="shared" si="3"/>
        <v>1.0594630943592953</v>
      </c>
      <c r="P177" s="2">
        <v>31</v>
      </c>
      <c r="R177" s="14">
        <f t="shared" si="0"/>
        <v>31</v>
      </c>
      <c r="S177" s="3">
        <v>13</v>
      </c>
    </row>
    <row r="178" spans="3:37" ht="21">
      <c r="E178" s="3">
        <v>440</v>
      </c>
      <c r="F178" s="4">
        <f t="shared" si="1"/>
        <v>932.32752303617963</v>
      </c>
      <c r="G178" s="3">
        <v>82</v>
      </c>
      <c r="R178" s="14">
        <f>62*440/F178</f>
        <v>29.260103693132503</v>
      </c>
      <c r="S178" s="3">
        <v>14</v>
      </c>
    </row>
    <row r="179" spans="3:37" ht="21">
      <c r="C179" s="3" t="s">
        <v>35</v>
      </c>
      <c r="E179" s="3">
        <v>440</v>
      </c>
      <c r="F179" s="4">
        <f t="shared" si="1"/>
        <v>987.76660251224826</v>
      </c>
      <c r="G179" s="2">
        <v>83</v>
      </c>
      <c r="R179" s="14">
        <f t="shared" si="0"/>
        <v>27.617860262350518</v>
      </c>
      <c r="S179" s="3">
        <v>15</v>
      </c>
      <c r="AK179"/>
    </row>
    <row r="180" spans="3:37" ht="21">
      <c r="E180" s="3">
        <v>440</v>
      </c>
      <c r="F180" s="4">
        <f t="shared" si="1"/>
        <v>1046.5022612023945</v>
      </c>
      <c r="G180" s="2">
        <v>84</v>
      </c>
      <c r="R180" s="14">
        <f t="shared" si="0"/>
        <v>26.067788872865151</v>
      </c>
      <c r="S180" s="3">
        <v>16</v>
      </c>
    </row>
    <row r="181" spans="3:37" ht="21">
      <c r="E181" s="3">
        <v>440</v>
      </c>
      <c r="F181" s="4">
        <f t="shared" si="1"/>
        <v>1108.7305239074883</v>
      </c>
      <c r="G181" s="3">
        <v>85</v>
      </c>
      <c r="R181" s="14">
        <f t="shared" si="0"/>
        <v>24.604716305507093</v>
      </c>
      <c r="S181" s="3">
        <v>17</v>
      </c>
    </row>
    <row r="182" spans="3:37" ht="21">
      <c r="E182" s="3">
        <v>440</v>
      </c>
      <c r="F182" s="4">
        <f t="shared" si="1"/>
        <v>1174.6590716696303</v>
      </c>
      <c r="G182" s="2">
        <v>86</v>
      </c>
      <c r="R182" s="14">
        <f t="shared" si="0"/>
        <v>23.223759691588562</v>
      </c>
      <c r="S182" s="3">
        <v>18</v>
      </c>
    </row>
    <row r="183" spans="3:37" ht="21">
      <c r="E183" s="3">
        <v>440</v>
      </c>
      <c r="F183" s="4">
        <f t="shared" si="1"/>
        <v>1244.5079348883235</v>
      </c>
      <c r="G183" s="2">
        <v>87</v>
      </c>
      <c r="R183" s="14">
        <f t="shared" si="0"/>
        <v>21.920310216782976</v>
      </c>
      <c r="S183" s="3">
        <v>19</v>
      </c>
    </row>
    <row r="184" spans="3:37">
      <c r="C184" s="3" t="s">
        <v>36</v>
      </c>
      <c r="E184" s="3">
        <v>440</v>
      </c>
      <c r="F184" s="4">
        <f t="shared" si="1"/>
        <v>1318.5102276514795</v>
      </c>
      <c r="G184" s="3">
        <v>88</v>
      </c>
    </row>
    <row r="185" spans="3:37">
      <c r="E185" s="3">
        <v>440</v>
      </c>
      <c r="F185" s="4">
        <f t="shared" si="1"/>
        <v>1396.9129257320155</v>
      </c>
      <c r="G185" s="2">
        <v>89</v>
      </c>
    </row>
    <row r="186" spans="3:37">
      <c r="E186" s="3">
        <v>440</v>
      </c>
      <c r="F186" s="4">
        <f t="shared" si="1"/>
        <v>1479.9776908465376</v>
      </c>
      <c r="G186" s="2">
        <v>90</v>
      </c>
      <c r="T186"/>
    </row>
    <row r="187" spans="3:37">
      <c r="E187" s="3">
        <v>440</v>
      </c>
      <c r="F187" s="4">
        <f t="shared" si="1"/>
        <v>1567.9817439269968</v>
      </c>
      <c r="G187" s="3">
        <v>91</v>
      </c>
    </row>
    <row r="188" spans="3:37" ht="21">
      <c r="E188" s="3">
        <v>440</v>
      </c>
      <c r="F188" s="4">
        <f t="shared" si="1"/>
        <v>1661.2187903197805</v>
      </c>
      <c r="G188" s="2">
        <v>92</v>
      </c>
      <c r="T188" s="7" t="s">
        <v>26</v>
      </c>
    </row>
    <row r="189" spans="3:37" ht="23.25">
      <c r="C189" s="3" t="s">
        <v>24</v>
      </c>
      <c r="E189" s="3">
        <v>440</v>
      </c>
      <c r="F189" s="5">
        <f t="shared" si="1"/>
        <v>1760</v>
      </c>
      <c r="G189" s="2">
        <v>93</v>
      </c>
      <c r="J189" s="3">
        <f t="shared" ref="J189:J200" si="4">F189/F$189</f>
        <v>1</v>
      </c>
      <c r="K189" s="3">
        <v>1</v>
      </c>
      <c r="T189" s="1" t="s">
        <v>293</v>
      </c>
      <c r="U189" s="1"/>
      <c r="V189" s="1"/>
    </row>
    <row r="190" spans="3:37" ht="23.25">
      <c r="E190" s="3">
        <v>440</v>
      </c>
      <c r="F190" s="4">
        <f t="shared" si="1"/>
        <v>1864.6550460723597</v>
      </c>
      <c r="G190" s="3">
        <v>94</v>
      </c>
      <c r="J190" s="3">
        <f t="shared" si="4"/>
        <v>1.0594630943592953</v>
      </c>
      <c r="K190" s="3">
        <v>2</v>
      </c>
      <c r="T190" s="1" t="s">
        <v>295</v>
      </c>
      <c r="U190" s="1" t="s">
        <v>296</v>
      </c>
      <c r="V190" s="1" t="s">
        <v>294</v>
      </c>
    </row>
    <row r="191" spans="3:37" ht="23.25">
      <c r="E191" s="3">
        <v>440</v>
      </c>
      <c r="F191" s="4">
        <f t="shared" si="1"/>
        <v>1975.5332050244961</v>
      </c>
      <c r="G191" s="2">
        <v>95</v>
      </c>
      <c r="J191" s="3">
        <f t="shared" si="4"/>
        <v>1.1224620483093728</v>
      </c>
      <c r="K191" s="3">
        <v>3</v>
      </c>
      <c r="T191" s="1" t="s">
        <v>297</v>
      </c>
      <c r="U191" s="1" t="s">
        <v>298</v>
      </c>
      <c r="V191" s="1" t="s">
        <v>299</v>
      </c>
      <c r="AK191"/>
    </row>
    <row r="192" spans="3:37" ht="23.25">
      <c r="E192" s="3">
        <v>440</v>
      </c>
      <c r="F192" s="4">
        <f t="shared" si="1"/>
        <v>2093.004522404789</v>
      </c>
      <c r="G192" s="2">
        <v>96</v>
      </c>
      <c r="J192" s="3">
        <f t="shared" si="4"/>
        <v>1.189207115002721</v>
      </c>
      <c r="K192" s="3">
        <v>4</v>
      </c>
      <c r="T192" s="1" t="s">
        <v>300</v>
      </c>
      <c r="U192" s="1" t="s">
        <v>301</v>
      </c>
      <c r="V192" s="1" t="s">
        <v>302</v>
      </c>
    </row>
    <row r="193" spans="3:37" ht="23.25">
      <c r="E193" s="3">
        <v>440</v>
      </c>
      <c r="F193" s="4">
        <f t="shared" si="1"/>
        <v>2217.4610478149771</v>
      </c>
      <c r="G193" s="3">
        <v>97</v>
      </c>
      <c r="J193" s="3">
        <f t="shared" si="4"/>
        <v>1.2599210498948734</v>
      </c>
      <c r="K193" s="3">
        <v>5</v>
      </c>
      <c r="T193" s="1" t="s">
        <v>303</v>
      </c>
      <c r="U193" s="1" t="s">
        <v>304</v>
      </c>
      <c r="V193" s="1" t="s">
        <v>305</v>
      </c>
    </row>
    <row r="194" spans="3:37" ht="23.25">
      <c r="E194" s="3">
        <v>440</v>
      </c>
      <c r="F194" s="4">
        <f t="shared" si="1"/>
        <v>2349.3181433392601</v>
      </c>
      <c r="G194" s="2">
        <v>98</v>
      </c>
      <c r="J194" s="3">
        <f t="shared" si="4"/>
        <v>1.3348398541700341</v>
      </c>
      <c r="K194" s="3">
        <v>6</v>
      </c>
      <c r="T194" s="1" t="s">
        <v>306</v>
      </c>
      <c r="U194" s="1" t="s">
        <v>307</v>
      </c>
      <c r="V194" s="1" t="s">
        <v>308</v>
      </c>
    </row>
    <row r="195" spans="3:37" ht="23.25">
      <c r="E195" s="3">
        <v>440</v>
      </c>
      <c r="F195" s="4">
        <f t="shared" si="1"/>
        <v>2489.0158697766474</v>
      </c>
      <c r="G195" s="2">
        <v>99</v>
      </c>
      <c r="J195" s="3">
        <f t="shared" si="4"/>
        <v>1.4142135623730951</v>
      </c>
      <c r="K195" s="3">
        <v>7</v>
      </c>
      <c r="T195" s="1" t="s">
        <v>309</v>
      </c>
      <c r="U195" s="1" t="s">
        <v>310</v>
      </c>
      <c r="V195" s="1" t="s">
        <v>311</v>
      </c>
    </row>
    <row r="196" spans="3:37" ht="23.25">
      <c r="E196" s="3">
        <v>440</v>
      </c>
      <c r="F196" s="4">
        <f t="shared" si="1"/>
        <v>2637.0204553029598</v>
      </c>
      <c r="G196" s="3">
        <v>100</v>
      </c>
      <c r="J196" s="3">
        <f t="shared" si="4"/>
        <v>1.4983070768766817</v>
      </c>
      <c r="K196" s="3">
        <v>8</v>
      </c>
      <c r="T196" s="1" t="s">
        <v>312</v>
      </c>
      <c r="U196" s="1" t="s">
        <v>313</v>
      </c>
      <c r="V196" s="1" t="s">
        <v>314</v>
      </c>
    </row>
    <row r="197" spans="3:37">
      <c r="E197" s="3">
        <v>440</v>
      </c>
      <c r="F197" s="4">
        <f t="shared" si="1"/>
        <v>2793.8258514640311</v>
      </c>
      <c r="G197" s="2">
        <v>101</v>
      </c>
      <c r="J197" s="3">
        <f t="shared" si="4"/>
        <v>1.5874010519681996</v>
      </c>
      <c r="K197" s="3">
        <v>9</v>
      </c>
    </row>
    <row r="198" spans="3:37">
      <c r="E198" s="3">
        <v>440</v>
      </c>
      <c r="F198" s="4">
        <f t="shared" si="1"/>
        <v>2959.9553816930757</v>
      </c>
      <c r="G198" s="2">
        <v>102</v>
      </c>
      <c r="J198" s="3">
        <f t="shared" si="4"/>
        <v>1.6817928305074294</v>
      </c>
      <c r="K198" s="3">
        <v>10</v>
      </c>
      <c r="U198" s="3" t="s">
        <v>38</v>
      </c>
      <c r="AC198"/>
      <c r="AD198"/>
    </row>
    <row r="199" spans="3:37" ht="26.25">
      <c r="E199" s="3">
        <v>440</v>
      </c>
      <c r="F199" s="4">
        <f t="shared" si="1"/>
        <v>3135.9634878539941</v>
      </c>
      <c r="G199" s="3">
        <v>103</v>
      </c>
      <c r="J199" s="3">
        <f t="shared" si="4"/>
        <v>1.7817974362806785</v>
      </c>
      <c r="K199" s="3">
        <v>11</v>
      </c>
      <c r="T199" s="3">
        <v>440</v>
      </c>
      <c r="U199" s="4">
        <f t="shared" ref="U199:U262" si="5">T199*POWER(2,(V199-69)/12)</f>
        <v>8.6619572180272524</v>
      </c>
      <c r="V199" s="3">
        <v>1</v>
      </c>
      <c r="W199" s="3" t="s">
        <v>411</v>
      </c>
      <c r="X199" s="3">
        <v>1</v>
      </c>
      <c r="Y199" s="13" t="s">
        <v>30</v>
      </c>
      <c r="AC199"/>
      <c r="AD199"/>
    </row>
    <row r="200" spans="3:37">
      <c r="E200" s="3">
        <v>440</v>
      </c>
      <c r="F200" s="4">
        <f t="shared" si="1"/>
        <v>3322.4375806395601</v>
      </c>
      <c r="G200" s="2">
        <v>104</v>
      </c>
      <c r="J200" s="3">
        <f t="shared" si="4"/>
        <v>1.8877486253633864</v>
      </c>
      <c r="K200" s="3">
        <v>12</v>
      </c>
      <c r="T200" s="3">
        <v>440</v>
      </c>
      <c r="U200" s="4">
        <f t="shared" si="5"/>
        <v>9.1770239974189884</v>
      </c>
      <c r="V200" s="3">
        <v>2</v>
      </c>
      <c r="X200" s="3">
        <v>2</v>
      </c>
      <c r="AC200"/>
      <c r="AD200"/>
      <c r="AK200"/>
    </row>
    <row r="201" spans="3:37">
      <c r="C201" s="3" t="s">
        <v>25</v>
      </c>
      <c r="E201" s="3">
        <v>440</v>
      </c>
      <c r="F201" s="5">
        <f t="shared" si="1"/>
        <v>3520</v>
      </c>
      <c r="G201" s="2">
        <v>105</v>
      </c>
      <c r="J201" s="3">
        <f>F201/F$189</f>
        <v>2</v>
      </c>
      <c r="K201" s="3">
        <v>13</v>
      </c>
      <c r="T201" s="3">
        <v>440</v>
      </c>
      <c r="U201" s="4">
        <f t="shared" si="5"/>
        <v>9.722718241315027</v>
      </c>
      <c r="V201" s="3">
        <v>3</v>
      </c>
      <c r="X201" s="3">
        <v>3</v>
      </c>
      <c r="AC201"/>
      <c r="AD201"/>
    </row>
    <row r="202" spans="3:37">
      <c r="E202" s="3">
        <v>440</v>
      </c>
      <c r="F202" s="4">
        <f t="shared" si="1"/>
        <v>3729.3100921447194</v>
      </c>
      <c r="G202" s="3">
        <v>106</v>
      </c>
      <c r="T202" s="3">
        <v>440</v>
      </c>
      <c r="U202" s="4">
        <f t="shared" si="5"/>
        <v>10.300861153527187</v>
      </c>
      <c r="V202" s="3">
        <v>4</v>
      </c>
      <c r="X202" s="3">
        <v>4</v>
      </c>
      <c r="AC202"/>
      <c r="AD202"/>
    </row>
    <row r="203" spans="3:37" ht="21">
      <c r="E203" s="3">
        <v>440</v>
      </c>
      <c r="F203" s="4">
        <f t="shared" si="1"/>
        <v>3951.0664100489917</v>
      </c>
      <c r="G203" s="2">
        <v>107</v>
      </c>
      <c r="T203" s="3">
        <v>440</v>
      </c>
      <c r="U203" s="4">
        <f t="shared" si="5"/>
        <v>10.913382232281375</v>
      </c>
      <c r="V203" s="3">
        <v>5</v>
      </c>
      <c r="X203" s="3">
        <v>5</v>
      </c>
      <c r="Z203" s="36" t="s">
        <v>371</v>
      </c>
      <c r="AC203"/>
      <c r="AD203"/>
    </row>
    <row r="204" spans="3:37" ht="23.25">
      <c r="E204" s="3">
        <v>440</v>
      </c>
      <c r="F204" s="4">
        <f t="shared" si="1"/>
        <v>4186.0090448095771</v>
      </c>
      <c r="G204" s="2">
        <v>108</v>
      </c>
      <c r="T204" s="3">
        <v>440</v>
      </c>
      <c r="U204" s="4">
        <f t="shared" si="5"/>
        <v>11.562325709738577</v>
      </c>
      <c r="V204" s="3">
        <v>6</v>
      </c>
      <c r="X204" s="3">
        <v>6</v>
      </c>
      <c r="Z204" s="1" t="s">
        <v>297</v>
      </c>
      <c r="AA204" s="1">
        <v>329.63</v>
      </c>
      <c r="AB204" s="1" t="s">
        <v>299</v>
      </c>
      <c r="AC204"/>
      <c r="AD204"/>
    </row>
    <row r="205" spans="3:37" ht="23.25">
      <c r="E205" s="3">
        <v>440</v>
      </c>
      <c r="F205" s="4">
        <f t="shared" si="1"/>
        <v>4434.9220956299532</v>
      </c>
      <c r="G205" s="3">
        <v>109</v>
      </c>
      <c r="T205" s="3">
        <v>440</v>
      </c>
      <c r="U205" s="4">
        <f t="shared" si="5"/>
        <v>12.249857374429663</v>
      </c>
      <c r="V205" s="3">
        <v>7</v>
      </c>
      <c r="X205" s="3">
        <v>7</v>
      </c>
      <c r="Z205" s="1" t="s">
        <v>300</v>
      </c>
      <c r="AA205" s="1">
        <v>246.94</v>
      </c>
      <c r="AB205" s="1" t="s">
        <v>302</v>
      </c>
      <c r="AC205"/>
      <c r="AD205"/>
    </row>
    <row r="206" spans="3:37" ht="23.25">
      <c r="E206" s="3">
        <v>440</v>
      </c>
      <c r="F206" s="4">
        <f t="shared" si="1"/>
        <v>4698.6362866785194</v>
      </c>
      <c r="G206" s="2">
        <v>110</v>
      </c>
      <c r="T206" s="3">
        <v>440</v>
      </c>
      <c r="U206" s="4">
        <f t="shared" si="5"/>
        <v>12.978271799373291</v>
      </c>
      <c r="V206" s="3">
        <v>8</v>
      </c>
      <c r="X206" s="3">
        <v>8</v>
      </c>
      <c r="Z206" s="1" t="s">
        <v>303</v>
      </c>
      <c r="AA206" s="1">
        <v>196</v>
      </c>
      <c r="AB206" s="1" t="s">
        <v>305</v>
      </c>
      <c r="AC206"/>
      <c r="AD206"/>
    </row>
    <row r="207" spans="3:37" ht="23.25">
      <c r="E207" s="3">
        <v>440</v>
      </c>
      <c r="F207" s="4">
        <f t="shared" si="1"/>
        <v>4978.0317395532938</v>
      </c>
      <c r="G207" s="2">
        <v>111</v>
      </c>
      <c r="T207" s="3">
        <v>440</v>
      </c>
      <c r="U207" s="4">
        <f t="shared" si="5"/>
        <v>13.75</v>
      </c>
      <c r="V207" s="3">
        <v>9</v>
      </c>
      <c r="X207" s="3">
        <v>9</v>
      </c>
      <c r="Z207" s="1" t="s">
        <v>306</v>
      </c>
      <c r="AA207" s="1">
        <v>146.83000000000001</v>
      </c>
      <c r="AB207" s="1" t="s">
        <v>308</v>
      </c>
      <c r="AC207"/>
      <c r="AD207"/>
    </row>
    <row r="208" spans="3:37" ht="23.25">
      <c r="E208" s="3">
        <v>440</v>
      </c>
      <c r="F208" s="4">
        <f t="shared" si="1"/>
        <v>5274.0409106059187</v>
      </c>
      <c r="G208" s="3">
        <v>112</v>
      </c>
      <c r="T208" s="3">
        <v>440</v>
      </c>
      <c r="U208" s="4">
        <f t="shared" si="5"/>
        <v>14.567617547440307</v>
      </c>
      <c r="V208" s="3">
        <v>10</v>
      </c>
      <c r="X208" s="3">
        <v>10</v>
      </c>
      <c r="Z208" s="1" t="s">
        <v>309</v>
      </c>
      <c r="AA208" s="1">
        <v>110</v>
      </c>
      <c r="AB208" s="1" t="s">
        <v>311</v>
      </c>
      <c r="AC208"/>
      <c r="AD208"/>
    </row>
    <row r="209" spans="5:37" ht="23.25">
      <c r="E209" s="3">
        <v>440</v>
      </c>
      <c r="F209" s="4">
        <f t="shared" si="1"/>
        <v>5587.6517029280612</v>
      </c>
      <c r="G209" s="2">
        <v>113</v>
      </c>
      <c r="T209" s="3">
        <v>440</v>
      </c>
      <c r="U209" s="4">
        <f t="shared" si="5"/>
        <v>15.433853164253883</v>
      </c>
      <c r="V209" s="3">
        <v>11</v>
      </c>
      <c r="X209" s="3">
        <v>11</v>
      </c>
      <c r="Z209" s="1" t="s">
        <v>312</v>
      </c>
      <c r="AA209" s="1">
        <v>82.41</v>
      </c>
      <c r="AB209" s="1" t="s">
        <v>314</v>
      </c>
      <c r="AC209"/>
      <c r="AD209"/>
    </row>
    <row r="210" spans="5:37" ht="28.5">
      <c r="E210" s="3">
        <v>440</v>
      </c>
      <c r="F210" s="4">
        <f t="shared" si="1"/>
        <v>5919.9107633861504</v>
      </c>
      <c r="G210" s="2">
        <v>114</v>
      </c>
      <c r="T210" s="3">
        <v>440</v>
      </c>
      <c r="U210" s="4">
        <f t="shared" si="5"/>
        <v>16.351597831287414</v>
      </c>
      <c r="V210" s="3">
        <v>12</v>
      </c>
      <c r="X210" s="3">
        <v>12</v>
      </c>
      <c r="Z210" s="3" t="s">
        <v>10</v>
      </c>
      <c r="AA210" s="21">
        <v>130.81</v>
      </c>
      <c r="AC210"/>
      <c r="AD210"/>
    </row>
    <row r="211" spans="5:37" ht="28.5">
      <c r="E211" s="3">
        <v>440</v>
      </c>
      <c r="F211" s="4">
        <f t="shared" si="1"/>
        <v>6271.9269757079892</v>
      </c>
      <c r="G211" s="3">
        <v>115</v>
      </c>
      <c r="T211" s="3">
        <v>440</v>
      </c>
      <c r="U211" s="4">
        <f t="shared" si="5"/>
        <v>17.323914436054505</v>
      </c>
      <c r="V211" s="3">
        <v>13</v>
      </c>
      <c r="W211" s="3" t="s">
        <v>410</v>
      </c>
      <c r="X211" s="3">
        <v>1</v>
      </c>
      <c r="Z211" s="3" t="s">
        <v>13</v>
      </c>
      <c r="AA211" s="21">
        <v>87.31</v>
      </c>
      <c r="AC211"/>
      <c r="AD211"/>
    </row>
    <row r="212" spans="5:37" ht="28.5">
      <c r="E212" s="3">
        <v>440</v>
      </c>
      <c r="F212" s="4">
        <f t="shared" si="1"/>
        <v>6644.8751612791211</v>
      </c>
      <c r="G212" s="2">
        <v>116</v>
      </c>
      <c r="T212" s="3">
        <v>440</v>
      </c>
      <c r="U212" s="4">
        <f t="shared" si="5"/>
        <v>18.354047994837977</v>
      </c>
      <c r="V212" s="3">
        <v>14</v>
      </c>
      <c r="X212" s="3">
        <v>2</v>
      </c>
      <c r="Z212" s="3" t="s">
        <v>376</v>
      </c>
      <c r="AA212" s="21">
        <v>116.54</v>
      </c>
      <c r="AC212"/>
      <c r="AD212"/>
      <c r="AK212"/>
    </row>
    <row r="213" spans="5:37">
      <c r="E213" s="3">
        <v>440</v>
      </c>
      <c r="F213" s="4">
        <f t="shared" si="1"/>
        <v>7040</v>
      </c>
      <c r="G213" s="2">
        <v>117</v>
      </c>
      <c r="T213" s="3">
        <v>440</v>
      </c>
      <c r="U213" s="4">
        <f t="shared" si="5"/>
        <v>19.445436482630058</v>
      </c>
      <c r="V213" s="3">
        <v>15</v>
      </c>
      <c r="X213" s="3">
        <v>3</v>
      </c>
      <c r="AC213"/>
      <c r="AD213"/>
    </row>
    <row r="214" spans="5:37">
      <c r="E214" s="3">
        <v>440</v>
      </c>
      <c r="F214" s="4">
        <f t="shared" si="1"/>
        <v>7458.6201842894361</v>
      </c>
      <c r="G214" s="3">
        <v>118</v>
      </c>
      <c r="T214" s="3">
        <v>440</v>
      </c>
      <c r="U214" s="4">
        <f t="shared" si="5"/>
        <v>20.601722307054366</v>
      </c>
      <c r="V214" s="3">
        <v>16</v>
      </c>
      <c r="X214" s="3">
        <v>4</v>
      </c>
      <c r="AC214"/>
      <c r="AD214"/>
    </row>
    <row r="215" spans="5:37">
      <c r="E215" s="3">
        <v>440</v>
      </c>
      <c r="F215" s="4">
        <f t="shared" si="1"/>
        <v>7902.1328200979879</v>
      </c>
      <c r="G215" s="2">
        <v>119</v>
      </c>
      <c r="T215" s="3">
        <v>440</v>
      </c>
      <c r="U215" s="4">
        <f t="shared" si="5"/>
        <v>21.82676446456275</v>
      </c>
      <c r="V215" s="3">
        <v>17</v>
      </c>
      <c r="X215" s="3">
        <v>5</v>
      </c>
      <c r="AC215"/>
      <c r="AD215"/>
    </row>
    <row r="216" spans="5:37">
      <c r="E216" s="3">
        <v>440</v>
      </c>
      <c r="F216" s="4">
        <f t="shared" si="1"/>
        <v>8372.0180896191559</v>
      </c>
      <c r="G216" s="2">
        <v>120</v>
      </c>
      <c r="T216" s="3">
        <v>440</v>
      </c>
      <c r="U216" s="4">
        <f t="shared" si="5"/>
        <v>23.124651419477154</v>
      </c>
      <c r="V216" s="3">
        <v>18</v>
      </c>
      <c r="X216" s="3">
        <v>6</v>
      </c>
      <c r="AC216"/>
      <c r="AD216"/>
    </row>
    <row r="217" spans="5:37">
      <c r="E217" s="3">
        <v>440</v>
      </c>
      <c r="F217" s="4">
        <f t="shared" si="1"/>
        <v>8869.8441912599046</v>
      </c>
      <c r="G217" s="3">
        <v>121</v>
      </c>
      <c r="T217" s="3">
        <v>440</v>
      </c>
      <c r="U217" s="4">
        <f t="shared" si="5"/>
        <v>24.499714748859326</v>
      </c>
      <c r="V217" s="3">
        <v>19</v>
      </c>
      <c r="X217" s="3">
        <v>7</v>
      </c>
      <c r="AC217"/>
      <c r="AD217"/>
    </row>
    <row r="218" spans="5:37">
      <c r="E218" s="3">
        <v>440</v>
      </c>
      <c r="F218" s="4">
        <f t="shared" si="1"/>
        <v>9397.2725733570442</v>
      </c>
      <c r="G218" s="2">
        <v>122</v>
      </c>
      <c r="T218" s="3">
        <v>440</v>
      </c>
      <c r="U218" s="4">
        <f t="shared" si="5"/>
        <v>25.956543598746581</v>
      </c>
      <c r="V218" s="3">
        <v>20</v>
      </c>
      <c r="X218" s="3">
        <v>8</v>
      </c>
      <c r="AC218"/>
      <c r="AD218"/>
    </row>
    <row r="219" spans="5:37">
      <c r="E219" s="3">
        <v>440</v>
      </c>
      <c r="F219" s="4">
        <f t="shared" si="1"/>
        <v>9956.0634791065877</v>
      </c>
      <c r="G219" s="2">
        <v>123</v>
      </c>
      <c r="T219" s="3">
        <v>440</v>
      </c>
      <c r="U219" s="4">
        <f t="shared" si="5"/>
        <v>27.5</v>
      </c>
      <c r="V219" s="3">
        <v>21</v>
      </c>
      <c r="X219" s="3">
        <v>9</v>
      </c>
      <c r="Z219" s="3" t="s">
        <v>61</v>
      </c>
      <c r="AC219" t="s">
        <v>59</v>
      </c>
      <c r="AD219"/>
    </row>
    <row r="220" spans="5:37">
      <c r="E220" s="3">
        <v>440</v>
      </c>
      <c r="F220" s="4">
        <f t="shared" si="1"/>
        <v>10548.081821211836</v>
      </c>
      <c r="G220" s="3">
        <v>124</v>
      </c>
      <c r="T220" s="3">
        <v>440</v>
      </c>
      <c r="U220" s="4">
        <f t="shared" si="5"/>
        <v>29.135235094880628</v>
      </c>
      <c r="V220" s="3">
        <v>22</v>
      </c>
      <c r="W220"/>
      <c r="X220" s="3">
        <v>10</v>
      </c>
      <c r="Y220"/>
      <c r="Z220"/>
      <c r="AA220"/>
      <c r="AB220"/>
      <c r="AC220"/>
      <c r="AD220"/>
    </row>
    <row r="221" spans="5:37">
      <c r="E221" s="3">
        <v>440</v>
      </c>
      <c r="F221" s="4">
        <f t="shared" si="1"/>
        <v>11175.303405856126</v>
      </c>
      <c r="G221" s="2">
        <v>125</v>
      </c>
      <c r="T221" s="3">
        <v>440</v>
      </c>
      <c r="U221" s="4">
        <f t="shared" si="5"/>
        <v>30.867706328507751</v>
      </c>
      <c r="V221" s="3">
        <v>23</v>
      </c>
      <c r="W221"/>
      <c r="X221" s="3">
        <v>11</v>
      </c>
      <c r="Y221"/>
      <c r="Z221"/>
      <c r="AA221"/>
      <c r="AB221"/>
      <c r="AC221"/>
      <c r="AD221"/>
    </row>
    <row r="222" spans="5:37">
      <c r="E222" s="3">
        <v>440</v>
      </c>
      <c r="F222" s="4">
        <f t="shared" si="1"/>
        <v>11839.821526772301</v>
      </c>
      <c r="G222" s="2">
        <v>126</v>
      </c>
      <c r="T222" s="3">
        <v>440</v>
      </c>
      <c r="U222" s="4">
        <f t="shared" si="5"/>
        <v>32.703195662574828</v>
      </c>
      <c r="V222" s="3">
        <v>24</v>
      </c>
      <c r="W222"/>
      <c r="X222" s="3">
        <v>12</v>
      </c>
      <c r="Y222"/>
      <c r="Z222"/>
      <c r="AA222"/>
      <c r="AB222"/>
      <c r="AC222"/>
      <c r="AD222"/>
    </row>
    <row r="223" spans="5:37">
      <c r="E223" s="3">
        <v>440</v>
      </c>
      <c r="F223" s="4">
        <f t="shared" si="1"/>
        <v>12543.853951415975</v>
      </c>
      <c r="G223" s="3">
        <v>127</v>
      </c>
      <c r="T223" s="3">
        <v>440</v>
      </c>
      <c r="U223" s="4">
        <f t="shared" si="5"/>
        <v>34.647828872109017</v>
      </c>
      <c r="V223" s="3">
        <v>25</v>
      </c>
      <c r="W223" t="s">
        <v>412</v>
      </c>
      <c r="X223" s="3">
        <v>1</v>
      </c>
      <c r="Y223"/>
      <c r="Z223"/>
      <c r="AA223"/>
      <c r="AB223"/>
      <c r="AC223"/>
      <c r="AD223"/>
    </row>
    <row r="224" spans="5:37">
      <c r="E224" s="3">
        <v>440</v>
      </c>
      <c r="F224" s="4">
        <f t="shared" si="1"/>
        <v>13289.750322558248</v>
      </c>
      <c r="G224" s="2">
        <v>128</v>
      </c>
      <c r="T224" s="3">
        <v>440</v>
      </c>
      <c r="U224" s="4">
        <f t="shared" si="5"/>
        <v>36.708095989675947</v>
      </c>
      <c r="V224" s="3">
        <v>26</v>
      </c>
      <c r="W224"/>
      <c r="X224" s="3">
        <v>2</v>
      </c>
      <c r="Y224"/>
      <c r="Z224"/>
      <c r="AA224"/>
      <c r="AB224"/>
      <c r="AC224"/>
      <c r="AD224"/>
      <c r="AK224"/>
    </row>
    <row r="225" spans="5:37">
      <c r="E225" s="3">
        <v>440</v>
      </c>
      <c r="F225" s="4">
        <f t="shared" si="1"/>
        <v>14080</v>
      </c>
      <c r="G225" s="2">
        <v>129</v>
      </c>
      <c r="T225" s="3">
        <v>440</v>
      </c>
      <c r="U225" s="4">
        <f t="shared" si="5"/>
        <v>38.890872965260115</v>
      </c>
      <c r="V225" s="3">
        <v>27</v>
      </c>
      <c r="W225"/>
      <c r="X225" s="3">
        <v>3</v>
      </c>
      <c r="Y225"/>
      <c r="Z225"/>
      <c r="AA225"/>
      <c r="AB225"/>
      <c r="AC225"/>
      <c r="AD225"/>
    </row>
    <row r="226" spans="5:37" ht="23.25">
      <c r="E226" s="3">
        <v>440</v>
      </c>
      <c r="F226" s="4">
        <f t="shared" si="1"/>
        <v>14917.240368578872</v>
      </c>
      <c r="G226" s="3">
        <v>130</v>
      </c>
      <c r="T226" s="3">
        <v>440</v>
      </c>
      <c r="U226" s="4">
        <f t="shared" si="5"/>
        <v>41.203444614108754</v>
      </c>
      <c r="V226" s="3">
        <v>28</v>
      </c>
      <c r="W226"/>
      <c r="X226" s="3">
        <v>4</v>
      </c>
      <c r="Y226"/>
      <c r="Z226" s="1" t="s">
        <v>438</v>
      </c>
      <c r="AA226"/>
      <c r="AB226"/>
      <c r="AC226"/>
      <c r="AD226"/>
    </row>
    <row r="227" spans="5:37">
      <c r="E227" s="3">
        <v>440</v>
      </c>
      <c r="F227" s="4">
        <f t="shared" si="1"/>
        <v>15804.265640195976</v>
      </c>
      <c r="G227" s="2">
        <v>131</v>
      </c>
      <c r="T227" s="3">
        <v>440</v>
      </c>
      <c r="U227" s="4">
        <f t="shared" si="5"/>
        <v>43.653528929125486</v>
      </c>
      <c r="V227" s="3">
        <v>29</v>
      </c>
      <c r="W227"/>
      <c r="X227" s="3">
        <v>5</v>
      </c>
      <c r="Y227"/>
      <c r="Z227"/>
      <c r="AA227"/>
      <c r="AB227"/>
      <c r="AC227"/>
      <c r="AD227"/>
    </row>
    <row r="228" spans="5:37">
      <c r="E228" s="3">
        <v>440</v>
      </c>
      <c r="F228" s="4">
        <f t="shared" si="1"/>
        <v>16744.036179238312</v>
      </c>
      <c r="G228" s="2">
        <v>132</v>
      </c>
      <c r="T228" s="3">
        <v>440</v>
      </c>
      <c r="U228" s="4">
        <f t="shared" si="5"/>
        <v>46.249302838954307</v>
      </c>
      <c r="V228" s="3">
        <v>30</v>
      </c>
      <c r="W228"/>
      <c r="X228" s="3">
        <v>6</v>
      </c>
      <c r="Y228"/>
      <c r="Z228"/>
      <c r="AA228"/>
      <c r="AB228"/>
      <c r="AC228"/>
      <c r="AD228"/>
    </row>
    <row r="229" spans="5:37">
      <c r="E229" s="3">
        <v>440</v>
      </c>
      <c r="F229" s="4">
        <f t="shared" si="1"/>
        <v>17739.688382519809</v>
      </c>
      <c r="G229" s="3">
        <v>133</v>
      </c>
      <c r="T229" s="3">
        <v>440</v>
      </c>
      <c r="U229" s="4">
        <f t="shared" si="5"/>
        <v>48.99942949771868</v>
      </c>
      <c r="V229" s="3">
        <v>31</v>
      </c>
      <c r="W229"/>
      <c r="X229" s="3">
        <v>7</v>
      </c>
      <c r="Y229"/>
      <c r="Z229"/>
      <c r="AA229"/>
      <c r="AB229"/>
      <c r="AC229"/>
      <c r="AD229"/>
    </row>
    <row r="230" spans="5:37">
      <c r="E230" s="3">
        <v>440</v>
      </c>
      <c r="F230" s="4">
        <f t="shared" si="1"/>
        <v>18794.545146714081</v>
      </c>
      <c r="G230" s="2">
        <v>134</v>
      </c>
      <c r="T230" s="3">
        <v>440</v>
      </c>
      <c r="U230" s="4">
        <f t="shared" si="5"/>
        <v>51.913087197493141</v>
      </c>
      <c r="V230" s="3">
        <v>32</v>
      </c>
      <c r="W230"/>
      <c r="X230" s="3">
        <v>8</v>
      </c>
      <c r="Y230"/>
      <c r="Z230"/>
      <c r="AA230"/>
      <c r="AB230"/>
      <c r="AC230"/>
      <c r="AD230"/>
    </row>
    <row r="231" spans="5:37">
      <c r="E231" s="3">
        <v>440</v>
      </c>
      <c r="F231" s="4">
        <f t="shared" ref="F231:F239" si="6">E231*POWER(2,(G231-69)/12)</f>
        <v>19912.126958213179</v>
      </c>
      <c r="G231" s="2">
        <v>135</v>
      </c>
      <c r="T231" s="3">
        <v>440</v>
      </c>
      <c r="U231" s="4">
        <f t="shared" si="5"/>
        <v>55</v>
      </c>
      <c r="V231" s="3">
        <v>33</v>
      </c>
      <c r="W231"/>
      <c r="X231" s="3">
        <v>9</v>
      </c>
      <c r="Y231"/>
      <c r="Z231" t="s">
        <v>408</v>
      </c>
      <c r="AA231"/>
      <c r="AB231"/>
      <c r="AC231"/>
      <c r="AD231"/>
    </row>
    <row r="232" spans="5:37">
      <c r="E232" s="3">
        <v>440</v>
      </c>
      <c r="F232" s="4">
        <f t="shared" si="6"/>
        <v>21096.163642423671</v>
      </c>
      <c r="G232" s="3">
        <v>136</v>
      </c>
      <c r="T232" s="3">
        <v>440</v>
      </c>
      <c r="U232" s="4">
        <f t="shared" si="5"/>
        <v>58.270470189761255</v>
      </c>
      <c r="V232" s="3">
        <v>34</v>
      </c>
      <c r="W232"/>
      <c r="X232" s="3">
        <v>10</v>
      </c>
      <c r="Y232"/>
      <c r="Z232"/>
      <c r="AA232"/>
      <c r="AB232"/>
      <c r="AC232"/>
      <c r="AD232"/>
    </row>
    <row r="233" spans="5:37">
      <c r="E233" s="3">
        <v>440</v>
      </c>
      <c r="F233" s="4">
        <f t="shared" si="6"/>
        <v>22350.606811712249</v>
      </c>
      <c r="G233" s="2">
        <v>137</v>
      </c>
      <c r="T233" s="3">
        <v>440</v>
      </c>
      <c r="U233" s="4">
        <f t="shared" si="5"/>
        <v>61.735412657015516</v>
      </c>
      <c r="V233" s="3">
        <v>35</v>
      </c>
      <c r="W233"/>
      <c r="X233" s="3">
        <v>11</v>
      </c>
      <c r="Y233"/>
      <c r="Z233"/>
      <c r="AA233"/>
      <c r="AB233"/>
      <c r="AC233"/>
      <c r="AD233"/>
    </row>
    <row r="234" spans="5:37">
      <c r="E234" s="3">
        <v>440</v>
      </c>
      <c r="F234" s="4">
        <f t="shared" si="6"/>
        <v>23679.643053544605</v>
      </c>
      <c r="G234" s="2">
        <v>138</v>
      </c>
      <c r="T234" s="3">
        <v>440</v>
      </c>
      <c r="U234" s="4">
        <f t="shared" si="5"/>
        <v>65.406391325149656</v>
      </c>
      <c r="V234" s="3">
        <v>36</v>
      </c>
      <c r="W234"/>
      <c r="X234" s="3">
        <v>12</v>
      </c>
      <c r="Y234"/>
      <c r="Z234"/>
      <c r="AA234"/>
      <c r="AB234"/>
      <c r="AC234"/>
      <c r="AD234"/>
    </row>
    <row r="235" spans="5:37">
      <c r="E235" s="3">
        <v>440</v>
      </c>
      <c r="F235" s="4">
        <f t="shared" si="6"/>
        <v>25087.707902831939</v>
      </c>
      <c r="G235" s="3">
        <v>139</v>
      </c>
      <c r="T235" s="3">
        <v>440</v>
      </c>
      <c r="U235" s="4">
        <f t="shared" si="5"/>
        <v>69.295657744218019</v>
      </c>
      <c r="V235" s="3">
        <v>37</v>
      </c>
      <c r="W235" t="s">
        <v>413</v>
      </c>
      <c r="X235" s="3">
        <v>1</v>
      </c>
      <c r="Y235"/>
      <c r="Z235"/>
      <c r="AA235"/>
      <c r="AB235"/>
      <c r="AC235"/>
      <c r="AD235"/>
    </row>
    <row r="236" spans="5:37">
      <c r="E236" s="3">
        <v>440</v>
      </c>
      <c r="F236" s="4">
        <f t="shared" si="6"/>
        <v>26579.500645116499</v>
      </c>
      <c r="G236" s="2">
        <v>140</v>
      </c>
      <c r="T236" s="3">
        <v>440</v>
      </c>
      <c r="U236" s="4">
        <f t="shared" si="5"/>
        <v>73.416191979351879</v>
      </c>
      <c r="V236" s="3">
        <v>38</v>
      </c>
      <c r="W236"/>
      <c r="X236" s="3">
        <v>2</v>
      </c>
      <c r="Y236"/>
      <c r="Z236"/>
      <c r="AA236"/>
      <c r="AB236"/>
      <c r="AC236"/>
      <c r="AD236"/>
    </row>
    <row r="237" spans="5:37">
      <c r="E237" s="3">
        <v>440</v>
      </c>
      <c r="F237" s="4">
        <f t="shared" si="6"/>
        <v>28160</v>
      </c>
      <c r="G237" s="2">
        <v>141</v>
      </c>
      <c r="T237" s="3">
        <v>440</v>
      </c>
      <c r="U237" s="4">
        <f t="shared" si="5"/>
        <v>77.781745930520216</v>
      </c>
      <c r="V237" s="3">
        <v>39</v>
      </c>
      <c r="W237"/>
      <c r="X237" s="3">
        <v>3</v>
      </c>
      <c r="Y237"/>
      <c r="Z237"/>
      <c r="AA237"/>
      <c r="AB237"/>
      <c r="AC237"/>
      <c r="AD237"/>
    </row>
    <row r="238" spans="5:37" ht="26.25">
      <c r="E238" s="3">
        <v>440</v>
      </c>
      <c r="F238" s="4">
        <f t="shared" si="6"/>
        <v>29834.480737157748</v>
      </c>
      <c r="G238" s="3">
        <v>142</v>
      </c>
      <c r="T238" s="3">
        <v>440</v>
      </c>
      <c r="U238" s="4">
        <f t="shared" si="5"/>
        <v>82.406889228217494</v>
      </c>
      <c r="V238" s="3">
        <v>40</v>
      </c>
      <c r="W238"/>
      <c r="X238" s="3">
        <v>4</v>
      </c>
      <c r="Y238"/>
      <c r="Z238" s="1" t="s">
        <v>314</v>
      </c>
      <c r="AA238" s="37" t="s">
        <v>12</v>
      </c>
      <c r="AB238" t="s">
        <v>445</v>
      </c>
      <c r="AC238"/>
      <c r="AD238"/>
    </row>
    <row r="239" spans="5:37" ht="26.25">
      <c r="E239" s="3">
        <v>440</v>
      </c>
      <c r="F239" s="4">
        <f t="shared" si="6"/>
        <v>31608.531280391944</v>
      </c>
      <c r="G239" s="2">
        <v>143</v>
      </c>
      <c r="T239" s="3">
        <v>440</v>
      </c>
      <c r="U239" s="4">
        <f t="shared" si="5"/>
        <v>87.307057858250957</v>
      </c>
      <c r="V239" s="3">
        <v>41</v>
      </c>
      <c r="W239"/>
      <c r="X239" s="3">
        <v>5</v>
      </c>
      <c r="Y239"/>
      <c r="Z239"/>
      <c r="AA239" s="37"/>
      <c r="AB239"/>
      <c r="AC239"/>
      <c r="AD239"/>
      <c r="AK239"/>
    </row>
    <row r="240" spans="5:37" ht="26.25">
      <c r="T240" s="3">
        <v>440</v>
      </c>
      <c r="U240" s="4">
        <f t="shared" si="5"/>
        <v>92.498605677908614</v>
      </c>
      <c r="V240" s="3">
        <v>42</v>
      </c>
      <c r="W240"/>
      <c r="X240" s="3">
        <v>6</v>
      </c>
      <c r="Y240"/>
      <c r="Z240"/>
      <c r="AA240" s="37"/>
      <c r="AB240"/>
      <c r="AC240"/>
      <c r="AD240"/>
    </row>
    <row r="241" spans="3:30" ht="26.25">
      <c r="T241" s="3">
        <v>440</v>
      </c>
      <c r="U241" s="4">
        <f t="shared" si="5"/>
        <v>97.998858995437345</v>
      </c>
      <c r="V241" s="3">
        <v>43</v>
      </c>
      <c r="W241"/>
      <c r="X241" s="3">
        <v>7</v>
      </c>
      <c r="Y241"/>
      <c r="Z241"/>
      <c r="AA241" s="37"/>
      <c r="AB241"/>
      <c r="AC241"/>
      <c r="AD241"/>
    </row>
    <row r="242" spans="3:30" ht="26.25">
      <c r="T242" s="3">
        <v>440</v>
      </c>
      <c r="U242" s="4">
        <f t="shared" si="5"/>
        <v>103.82617439498628</v>
      </c>
      <c r="V242" s="3">
        <v>44</v>
      </c>
      <c r="W242"/>
      <c r="X242" s="3">
        <v>8</v>
      </c>
      <c r="Y242"/>
      <c r="Z242"/>
      <c r="AA242" s="37"/>
      <c r="AB242"/>
      <c r="AC242"/>
      <c r="AD242"/>
    </row>
    <row r="243" spans="3:30" ht="26.25">
      <c r="T243" s="3">
        <v>440</v>
      </c>
      <c r="U243" s="4">
        <f t="shared" si="5"/>
        <v>110</v>
      </c>
      <c r="V243" s="3">
        <v>45</v>
      </c>
      <c r="W243"/>
      <c r="X243" s="3">
        <v>9</v>
      </c>
      <c r="Y243"/>
      <c r="Z243" t="s">
        <v>311</v>
      </c>
      <c r="AA243" s="37" t="s">
        <v>15</v>
      </c>
      <c r="AB243" t="s">
        <v>445</v>
      </c>
      <c r="AC243"/>
      <c r="AD243"/>
    </row>
    <row r="244" spans="3:30" ht="26.25">
      <c r="T244" s="3">
        <v>440</v>
      </c>
      <c r="U244" s="4">
        <f t="shared" si="5"/>
        <v>116.54094037952248</v>
      </c>
      <c r="V244" s="3">
        <v>46</v>
      </c>
      <c r="W244"/>
      <c r="X244" s="3">
        <v>10</v>
      </c>
      <c r="Y244"/>
      <c r="Z244"/>
      <c r="AA244" s="37"/>
      <c r="AB244"/>
      <c r="AC244"/>
      <c r="AD244"/>
    </row>
    <row r="245" spans="3:30" ht="26.25">
      <c r="T245" s="3">
        <v>440</v>
      </c>
      <c r="U245" s="4">
        <f t="shared" si="5"/>
        <v>123.47082531403106</v>
      </c>
      <c r="V245" s="3">
        <v>47</v>
      </c>
      <c r="W245"/>
      <c r="X245" s="3">
        <v>11</v>
      </c>
      <c r="Y245"/>
      <c r="Z245"/>
      <c r="AA245" s="37"/>
      <c r="AB245"/>
      <c r="AC245"/>
      <c r="AD245"/>
    </row>
    <row r="246" spans="3:30" ht="26.25">
      <c r="T246" s="3">
        <v>440</v>
      </c>
      <c r="U246" s="4">
        <f t="shared" si="5"/>
        <v>130.81278265029931</v>
      </c>
      <c r="V246" s="3">
        <v>48</v>
      </c>
      <c r="W246"/>
      <c r="X246" s="3">
        <v>12</v>
      </c>
      <c r="Y246"/>
      <c r="Z246"/>
      <c r="AA246" s="37"/>
      <c r="AB246"/>
      <c r="AC246"/>
      <c r="AD246"/>
    </row>
    <row r="247" spans="3:30" ht="28.5">
      <c r="C247" s="2" t="s">
        <v>289</v>
      </c>
      <c r="D247" s="19"/>
      <c r="K247" s="36" t="s">
        <v>371</v>
      </c>
      <c r="T247" s="3">
        <v>440</v>
      </c>
      <c r="U247" s="4">
        <f t="shared" si="5"/>
        <v>138.59131548843604</v>
      </c>
      <c r="V247" s="3">
        <v>49</v>
      </c>
      <c r="W247" t="s">
        <v>414</v>
      </c>
      <c r="X247" s="3">
        <v>1</v>
      </c>
      <c r="Y247"/>
      <c r="Z247"/>
      <c r="AA247" s="37"/>
      <c r="AB247"/>
      <c r="AC247"/>
      <c r="AD247"/>
    </row>
    <row r="248" spans="3:30" ht="57">
      <c r="C248" s="9" t="s">
        <v>37</v>
      </c>
      <c r="D248" s="20" t="s">
        <v>38</v>
      </c>
      <c r="E248" s="10" t="s">
        <v>39</v>
      </c>
      <c r="K248" s="1" t="s">
        <v>297</v>
      </c>
      <c r="L248" s="1">
        <v>329.63</v>
      </c>
      <c r="M248" s="1" t="s">
        <v>299</v>
      </c>
      <c r="T248" s="3">
        <v>440</v>
      </c>
      <c r="U248" s="4">
        <f t="shared" si="5"/>
        <v>146.83238395870382</v>
      </c>
      <c r="V248" s="3">
        <v>50</v>
      </c>
      <c r="W248"/>
      <c r="X248" s="3">
        <v>2</v>
      </c>
      <c r="Y248"/>
      <c r="Z248" s="1" t="s">
        <v>308</v>
      </c>
      <c r="AA248" s="37" t="s">
        <v>11</v>
      </c>
      <c r="AB248" t="s">
        <v>445</v>
      </c>
      <c r="AC248"/>
      <c r="AD248"/>
    </row>
    <row r="249" spans="3:30" ht="57">
      <c r="C249" s="12" t="s">
        <v>40</v>
      </c>
      <c r="D249" s="21" t="s">
        <v>41</v>
      </c>
      <c r="E249" s="11" t="s">
        <v>42</v>
      </c>
      <c r="K249" s="1" t="s">
        <v>300</v>
      </c>
      <c r="L249" s="1">
        <v>246.94</v>
      </c>
      <c r="M249" s="1" t="s">
        <v>302</v>
      </c>
      <c r="T249" s="3">
        <v>440</v>
      </c>
      <c r="U249" s="4">
        <f t="shared" si="5"/>
        <v>155.56349186104046</v>
      </c>
      <c r="V249" s="3">
        <v>51</v>
      </c>
      <c r="W249"/>
      <c r="X249" s="3">
        <v>3</v>
      </c>
      <c r="Y249"/>
      <c r="Z249"/>
      <c r="AA249" s="37"/>
      <c r="AB249"/>
      <c r="AC249"/>
      <c r="AD249"/>
    </row>
    <row r="250" spans="3:30" ht="57">
      <c r="C250" s="12" t="s">
        <v>43</v>
      </c>
      <c r="D250" s="21" t="s">
        <v>44</v>
      </c>
      <c r="E250" s="11"/>
      <c r="K250" s="1" t="s">
        <v>303</v>
      </c>
      <c r="L250" s="1">
        <v>196</v>
      </c>
      <c r="M250" s="1" t="s">
        <v>305</v>
      </c>
      <c r="P250" s="3">
        <f>L250/L254</f>
        <v>1.4983563947710419</v>
      </c>
      <c r="Q250" s="3">
        <f>L250/L251</f>
        <v>1.3348770687189266</v>
      </c>
      <c r="T250" s="3">
        <v>440</v>
      </c>
      <c r="U250" s="4">
        <f t="shared" si="5"/>
        <v>164.81377845643496</v>
      </c>
      <c r="V250" s="3">
        <v>52</v>
      </c>
      <c r="W250"/>
      <c r="X250" s="3">
        <v>4</v>
      </c>
      <c r="Y250"/>
      <c r="Z250"/>
      <c r="AA250" s="37"/>
      <c r="AB250"/>
      <c r="AC250"/>
      <c r="AD250"/>
    </row>
    <row r="251" spans="3:30" ht="57">
      <c r="C251" s="12" t="s">
        <v>45</v>
      </c>
      <c r="D251" s="21" t="s">
        <v>46</v>
      </c>
      <c r="E251" s="11"/>
      <c r="K251" s="1" t="s">
        <v>306</v>
      </c>
      <c r="L251" s="1">
        <v>146.83000000000001</v>
      </c>
      <c r="M251" s="1" t="s">
        <v>308</v>
      </c>
      <c r="P251" s="3">
        <f>L250/L251</f>
        <v>1.3348770687189266</v>
      </c>
      <c r="Q251" s="3">
        <f>L251/L252</f>
        <v>1.3348181818181819</v>
      </c>
      <c r="T251" s="3">
        <v>440</v>
      </c>
      <c r="U251" s="4">
        <f t="shared" si="5"/>
        <v>174.61411571650197</v>
      </c>
      <c r="V251" s="3">
        <v>53</v>
      </c>
      <c r="W251"/>
      <c r="X251" s="3">
        <v>5</v>
      </c>
      <c r="Y251"/>
      <c r="Z251"/>
      <c r="AA251" s="37"/>
      <c r="AB251"/>
      <c r="AC251"/>
      <c r="AD251"/>
    </row>
    <row r="252" spans="3:30" ht="57">
      <c r="C252" s="12" t="s">
        <v>47</v>
      </c>
      <c r="D252" s="21" t="s">
        <v>48</v>
      </c>
      <c r="E252" s="11"/>
      <c r="K252" s="1" t="s">
        <v>309</v>
      </c>
      <c r="L252" s="1">
        <v>110</v>
      </c>
      <c r="M252" s="1" t="s">
        <v>311</v>
      </c>
      <c r="P252" s="3">
        <f>L251/L252</f>
        <v>1.3348181818181819</v>
      </c>
      <c r="Q252" s="3">
        <f>L252/L253</f>
        <v>1.3347894672976581</v>
      </c>
      <c r="R252" s="3">
        <f>L251/L253</f>
        <v>1.7817012498483196</v>
      </c>
      <c r="T252" s="3">
        <v>440</v>
      </c>
      <c r="U252" s="4">
        <f t="shared" si="5"/>
        <v>184.99721135581723</v>
      </c>
      <c r="V252" s="3">
        <v>54</v>
      </c>
      <c r="W252"/>
      <c r="X252" s="3">
        <v>6</v>
      </c>
      <c r="Y252"/>
      <c r="Z252"/>
      <c r="AA252" s="37"/>
      <c r="AB252"/>
      <c r="AC252"/>
      <c r="AD252"/>
    </row>
    <row r="253" spans="3:30" ht="57">
      <c r="C253" s="12" t="s">
        <v>49</v>
      </c>
      <c r="D253" s="21" t="s">
        <v>50</v>
      </c>
      <c r="E253" s="11"/>
      <c r="K253" s="1" t="s">
        <v>312</v>
      </c>
      <c r="L253" s="1">
        <v>82.41</v>
      </c>
      <c r="M253" s="1" t="s">
        <v>314</v>
      </c>
      <c r="Q253" s="3">
        <f>L248/L251</f>
        <v>2.2449771844990805</v>
      </c>
      <c r="T253" s="3">
        <v>440</v>
      </c>
      <c r="U253" s="4">
        <f t="shared" si="5"/>
        <v>195.99771799087463</v>
      </c>
      <c r="V253" s="3">
        <v>55</v>
      </c>
      <c r="W253"/>
      <c r="X253" s="3">
        <v>7</v>
      </c>
      <c r="Y253"/>
      <c r="Z253" s="1" t="s">
        <v>305</v>
      </c>
      <c r="AA253" s="37" t="s">
        <v>14</v>
      </c>
      <c r="AB253" t="s">
        <v>445</v>
      </c>
      <c r="AC253"/>
      <c r="AD253"/>
    </row>
    <row r="254" spans="3:30" ht="57">
      <c r="C254" s="12" t="s">
        <v>51</v>
      </c>
      <c r="D254" s="21" t="s">
        <v>52</v>
      </c>
      <c r="E254" s="11"/>
      <c r="K254" s="3" t="s">
        <v>10</v>
      </c>
      <c r="L254" s="21">
        <v>130.81</v>
      </c>
      <c r="P254" s="3">
        <f>L254/L255</f>
        <v>1.4982247165273164</v>
      </c>
      <c r="Q254" s="3">
        <f>L254/L253</f>
        <v>1.5873073656109697</v>
      </c>
      <c r="S254" s="3">
        <f>Q254+Q252</f>
        <v>2.9220968329086281</v>
      </c>
      <c r="T254" s="3">
        <v>440</v>
      </c>
      <c r="U254" s="4">
        <f t="shared" si="5"/>
        <v>207.65234878997259</v>
      </c>
      <c r="V254" s="3">
        <v>56</v>
      </c>
      <c r="W254"/>
      <c r="X254" s="3">
        <v>8</v>
      </c>
      <c r="Y254"/>
      <c r="Z254"/>
      <c r="AA254" s="37"/>
      <c r="AB254"/>
      <c r="AC254"/>
      <c r="AD254"/>
    </row>
    <row r="255" spans="3:30" ht="57">
      <c r="C255" s="12" t="s">
        <v>53</v>
      </c>
      <c r="D255" s="21" t="s">
        <v>54</v>
      </c>
      <c r="E255" s="11"/>
      <c r="K255" s="3" t="s">
        <v>13</v>
      </c>
      <c r="L255" s="21">
        <v>87.31</v>
      </c>
      <c r="P255" s="3">
        <f>L254/L255</f>
        <v>1.4982247165273164</v>
      </c>
      <c r="Q255" s="3">
        <f>L256/L255</f>
        <v>1.3347841026228382</v>
      </c>
      <c r="T255" s="3">
        <v>440</v>
      </c>
      <c r="U255" s="4">
        <f t="shared" si="5"/>
        <v>220</v>
      </c>
      <c r="V255" s="3">
        <v>57</v>
      </c>
      <c r="W255"/>
      <c r="X255" s="3">
        <v>9</v>
      </c>
      <c r="Y255"/>
      <c r="Z255"/>
      <c r="AA255" s="37"/>
      <c r="AB255"/>
      <c r="AC255"/>
      <c r="AD255"/>
    </row>
    <row r="256" spans="3:30" ht="57">
      <c r="C256" s="12" t="s">
        <v>55</v>
      </c>
      <c r="D256" s="21" t="s">
        <v>56</v>
      </c>
      <c r="E256" s="11"/>
      <c r="K256" s="3" t="s">
        <v>376</v>
      </c>
      <c r="L256" s="21">
        <v>116.54</v>
      </c>
      <c r="T256" s="3">
        <v>440</v>
      </c>
      <c r="U256" s="4">
        <f t="shared" si="5"/>
        <v>233.08188075904496</v>
      </c>
      <c r="V256" s="3">
        <v>58</v>
      </c>
      <c r="W256"/>
      <c r="X256" s="3">
        <v>10</v>
      </c>
      <c r="Y256"/>
      <c r="Z256"/>
      <c r="AA256" s="37"/>
      <c r="AB256"/>
      <c r="AC256"/>
      <c r="AD256"/>
    </row>
    <row r="257" spans="3:30" ht="57">
      <c r="C257" s="12" t="s">
        <v>57</v>
      </c>
      <c r="D257" s="21" t="s">
        <v>58</v>
      </c>
      <c r="E257" s="11"/>
      <c r="T257" s="3">
        <v>440</v>
      </c>
      <c r="U257" s="4">
        <f t="shared" si="5"/>
        <v>246.94165062806206</v>
      </c>
      <c r="V257" s="3">
        <v>59</v>
      </c>
      <c r="W257"/>
      <c r="X257" s="3">
        <v>11</v>
      </c>
      <c r="Y257"/>
      <c r="Z257" s="1" t="s">
        <v>302</v>
      </c>
      <c r="AA257" s="37" t="s">
        <v>338</v>
      </c>
      <c r="AB257" t="s">
        <v>445</v>
      </c>
      <c r="AC257"/>
      <c r="AD257"/>
    </row>
    <row r="258" spans="3:30" ht="57">
      <c r="C258" s="12" t="s">
        <v>59</v>
      </c>
      <c r="D258" s="21" t="s">
        <v>60</v>
      </c>
      <c r="E258" s="12" t="s">
        <v>61</v>
      </c>
      <c r="T258" s="3">
        <v>440</v>
      </c>
      <c r="U258" s="4">
        <f t="shared" si="5"/>
        <v>261.62556530059862</v>
      </c>
      <c r="V258" s="3">
        <v>60</v>
      </c>
      <c r="W258"/>
      <c r="X258" s="3">
        <v>12</v>
      </c>
      <c r="Y258"/>
      <c r="Z258"/>
      <c r="AA258" s="37"/>
      <c r="AB258"/>
      <c r="AC258"/>
      <c r="AD258"/>
    </row>
    <row r="259" spans="3:30" ht="57">
      <c r="C259" s="12" t="s">
        <v>62</v>
      </c>
      <c r="D259" s="21" t="s">
        <v>63</v>
      </c>
      <c r="E259" s="11"/>
      <c r="T259" s="3">
        <v>440</v>
      </c>
      <c r="U259" s="4">
        <f t="shared" si="5"/>
        <v>277.18263097687208</v>
      </c>
      <c r="V259" s="3">
        <v>61</v>
      </c>
      <c r="W259" s="3" t="s">
        <v>415</v>
      </c>
      <c r="X259" s="3">
        <v>1</v>
      </c>
      <c r="Y259"/>
      <c r="Z259"/>
      <c r="AA259" s="37"/>
      <c r="AB259"/>
      <c r="AC259"/>
      <c r="AD259"/>
    </row>
    <row r="260" spans="3:30" ht="57">
      <c r="C260" s="12" t="s">
        <v>64</v>
      </c>
      <c r="D260" s="21" t="s">
        <v>65</v>
      </c>
      <c r="E260" s="11"/>
      <c r="T260" s="3">
        <v>440</v>
      </c>
      <c r="U260" s="4">
        <f t="shared" si="5"/>
        <v>293.66476791740757</v>
      </c>
      <c r="V260" s="3">
        <v>62</v>
      </c>
      <c r="X260" s="3">
        <v>2</v>
      </c>
      <c r="Y260"/>
      <c r="Z260"/>
      <c r="AA260" s="37"/>
      <c r="AB260"/>
      <c r="AC260"/>
      <c r="AD260"/>
    </row>
    <row r="261" spans="3:30" ht="57">
      <c r="C261" s="11" t="s">
        <v>66</v>
      </c>
      <c r="D261" s="21" t="s">
        <v>67</v>
      </c>
      <c r="E261" s="11" t="s">
        <v>68</v>
      </c>
      <c r="T261" s="3">
        <v>440</v>
      </c>
      <c r="U261" s="4">
        <f t="shared" si="5"/>
        <v>311.12698372208087</v>
      </c>
      <c r="V261" s="3">
        <v>63</v>
      </c>
      <c r="X261" s="3">
        <v>3</v>
      </c>
      <c r="Y261"/>
      <c r="Z261"/>
      <c r="AA261" s="37"/>
      <c r="AB261"/>
      <c r="AC261"/>
      <c r="AD261"/>
    </row>
    <row r="262" spans="3:30" ht="57">
      <c r="C262" s="11" t="s">
        <v>69</v>
      </c>
      <c r="D262" s="21" t="s">
        <v>70</v>
      </c>
      <c r="E262" s="11"/>
      <c r="T262" s="3">
        <v>440</v>
      </c>
      <c r="U262" s="4">
        <f t="shared" si="5"/>
        <v>329.62755691286992</v>
      </c>
      <c r="V262" s="3">
        <v>64</v>
      </c>
      <c r="X262" s="3">
        <v>4</v>
      </c>
      <c r="Y262"/>
      <c r="Z262" s="1" t="s">
        <v>299</v>
      </c>
      <c r="AA262" s="37" t="s">
        <v>12</v>
      </c>
      <c r="AB262" t="s">
        <v>445</v>
      </c>
      <c r="AC262"/>
      <c r="AD262"/>
    </row>
    <row r="263" spans="3:30" ht="57">
      <c r="C263" s="11" t="s">
        <v>71</v>
      </c>
      <c r="D263" s="21" t="s">
        <v>72</v>
      </c>
      <c r="E263" s="11"/>
      <c r="T263" s="3">
        <v>440</v>
      </c>
      <c r="U263" s="4">
        <f t="shared" ref="U263:U326" si="7">T263*POWER(2,(V263-69)/12)</f>
        <v>349.22823143300388</v>
      </c>
      <c r="V263" s="3">
        <v>65</v>
      </c>
      <c r="X263" s="3">
        <v>5</v>
      </c>
      <c r="Y263"/>
      <c r="Z263"/>
      <c r="AA263"/>
      <c r="AB263"/>
      <c r="AC263"/>
      <c r="AD263"/>
    </row>
    <row r="264" spans="3:30" ht="57">
      <c r="C264" s="11" t="s">
        <v>73</v>
      </c>
      <c r="D264" s="21" t="s">
        <v>74</v>
      </c>
      <c r="E264" s="11"/>
      <c r="T264" s="3">
        <v>440</v>
      </c>
      <c r="U264" s="4">
        <f t="shared" si="7"/>
        <v>369.99442271163446</v>
      </c>
      <c r="V264" s="3">
        <v>66</v>
      </c>
      <c r="X264" s="3">
        <v>6</v>
      </c>
      <c r="Y264"/>
      <c r="Z264"/>
      <c r="AA264"/>
      <c r="AB264"/>
      <c r="AC264"/>
      <c r="AD264"/>
    </row>
    <row r="265" spans="3:30" ht="57">
      <c r="C265" s="11" t="s">
        <v>75</v>
      </c>
      <c r="D265" s="21" t="s">
        <v>76</v>
      </c>
      <c r="E265" s="11"/>
      <c r="T265" s="3">
        <v>440</v>
      </c>
      <c r="U265" s="4">
        <f t="shared" si="7"/>
        <v>391.99543598174927</v>
      </c>
      <c r="V265" s="3">
        <v>67</v>
      </c>
      <c r="X265" s="3">
        <v>7</v>
      </c>
      <c r="Y265"/>
      <c r="Z265"/>
      <c r="AA265"/>
      <c r="AB265"/>
      <c r="AC265"/>
      <c r="AD265"/>
    </row>
    <row r="266" spans="3:30" ht="57">
      <c r="C266" s="11" t="s">
        <v>77</v>
      </c>
      <c r="D266" s="21" t="s">
        <v>78</v>
      </c>
      <c r="E266" s="11"/>
      <c r="T266" s="3">
        <v>440</v>
      </c>
      <c r="U266" s="4">
        <f t="shared" si="7"/>
        <v>415.30469757994513</v>
      </c>
      <c r="V266" s="3">
        <v>68</v>
      </c>
      <c r="X266" s="3">
        <v>8</v>
      </c>
      <c r="Y266"/>
      <c r="Z266"/>
      <c r="AA266"/>
      <c r="AB266"/>
      <c r="AC266"/>
      <c r="AD266"/>
    </row>
    <row r="267" spans="3:30" ht="57">
      <c r="C267" s="11" t="s">
        <v>79</v>
      </c>
      <c r="D267" s="21" t="s">
        <v>80</v>
      </c>
      <c r="E267" s="11"/>
      <c r="T267" s="3">
        <v>440</v>
      </c>
      <c r="U267" s="4">
        <f t="shared" si="7"/>
        <v>440</v>
      </c>
      <c r="V267" s="3">
        <v>69</v>
      </c>
      <c r="X267" s="3">
        <v>9</v>
      </c>
      <c r="Y267"/>
      <c r="Z267"/>
      <c r="AA267"/>
      <c r="AB267"/>
      <c r="AC267"/>
      <c r="AD267"/>
    </row>
    <row r="268" spans="3:30" ht="57">
      <c r="C268" s="11" t="s">
        <v>81</v>
      </c>
      <c r="D268" s="21" t="s">
        <v>82</v>
      </c>
      <c r="E268" s="11"/>
      <c r="T268" s="3">
        <v>440</v>
      </c>
      <c r="U268" s="4">
        <f t="shared" si="7"/>
        <v>466.16376151808993</v>
      </c>
      <c r="V268" s="3">
        <v>70</v>
      </c>
      <c r="X268" s="3">
        <v>10</v>
      </c>
      <c r="Y268"/>
      <c r="Z268"/>
      <c r="AA268"/>
      <c r="AB268"/>
      <c r="AC268"/>
      <c r="AD268"/>
    </row>
    <row r="269" spans="3:30" ht="57">
      <c r="C269" s="11" t="s">
        <v>83</v>
      </c>
      <c r="D269" s="21" t="s">
        <v>84</v>
      </c>
      <c r="E269" s="11"/>
      <c r="T269" s="3">
        <v>440</v>
      </c>
      <c r="U269" s="4">
        <f t="shared" si="7"/>
        <v>493.88330125612413</v>
      </c>
      <c r="V269" s="3">
        <v>71</v>
      </c>
      <c r="X269" s="3">
        <v>11</v>
      </c>
      <c r="Y269"/>
      <c r="Z269"/>
      <c r="AA269"/>
      <c r="AB269"/>
      <c r="AC269"/>
      <c r="AD269"/>
    </row>
    <row r="270" spans="3:30" ht="57">
      <c r="C270" s="11" t="s">
        <v>85</v>
      </c>
      <c r="D270" s="21" t="s">
        <v>86</v>
      </c>
      <c r="E270" s="11"/>
      <c r="T270" s="3">
        <v>440</v>
      </c>
      <c r="U270" s="4">
        <f t="shared" si="7"/>
        <v>523.25113060119725</v>
      </c>
      <c r="V270" s="3">
        <v>72</v>
      </c>
      <c r="X270" s="3">
        <v>12</v>
      </c>
      <c r="Y270"/>
      <c r="Z270"/>
      <c r="AA270"/>
      <c r="AB270"/>
      <c r="AC270"/>
      <c r="AD270"/>
    </row>
    <row r="271" spans="3:30" ht="57">
      <c r="C271" s="11" t="s">
        <v>87</v>
      </c>
      <c r="D271" s="21" t="s">
        <v>88</v>
      </c>
      <c r="E271" s="11"/>
      <c r="T271" s="3">
        <v>440</v>
      </c>
      <c r="U271" s="4">
        <f t="shared" si="7"/>
        <v>554.36526195374415</v>
      </c>
      <c r="V271" s="3">
        <v>73</v>
      </c>
      <c r="W271" s="3" t="s">
        <v>416</v>
      </c>
      <c r="X271" s="3">
        <v>1</v>
      </c>
      <c r="Y271"/>
      <c r="Z271"/>
      <c r="AA271"/>
      <c r="AB271"/>
      <c r="AC271"/>
      <c r="AD271"/>
    </row>
    <row r="272" spans="3:30" ht="57">
      <c r="C272" s="11" t="s">
        <v>89</v>
      </c>
      <c r="D272" s="21" t="s">
        <v>90</v>
      </c>
      <c r="E272" s="11"/>
      <c r="T272" s="3">
        <v>440</v>
      </c>
      <c r="U272" s="4">
        <f t="shared" si="7"/>
        <v>587.32953583481515</v>
      </c>
      <c r="V272" s="3">
        <v>74</v>
      </c>
      <c r="X272" s="3">
        <v>2</v>
      </c>
      <c r="Y272"/>
      <c r="Z272"/>
      <c r="AA272"/>
      <c r="AB272"/>
      <c r="AC272"/>
      <c r="AD272"/>
    </row>
    <row r="273" spans="3:30" ht="57">
      <c r="C273" s="11" t="s">
        <v>91</v>
      </c>
      <c r="D273" s="21" t="s">
        <v>92</v>
      </c>
      <c r="E273" s="11" t="s">
        <v>93</v>
      </c>
      <c r="T273" s="3">
        <v>440</v>
      </c>
      <c r="U273" s="4">
        <f t="shared" si="7"/>
        <v>622.25396744416184</v>
      </c>
      <c r="V273" s="3">
        <v>75</v>
      </c>
      <c r="X273" s="3">
        <v>3</v>
      </c>
      <c r="Y273"/>
      <c r="Z273"/>
      <c r="AA273"/>
      <c r="AB273"/>
      <c r="AC273"/>
      <c r="AD273"/>
    </row>
    <row r="274" spans="3:30" ht="57">
      <c r="C274" s="11" t="s">
        <v>94</v>
      </c>
      <c r="D274" s="21" t="s">
        <v>95</v>
      </c>
      <c r="E274" s="11"/>
      <c r="T274" s="3">
        <v>440</v>
      </c>
      <c r="U274" s="4">
        <f t="shared" si="7"/>
        <v>659.25511382573984</v>
      </c>
      <c r="V274" s="3">
        <v>76</v>
      </c>
      <c r="X274" s="3">
        <v>4</v>
      </c>
      <c r="Y274"/>
      <c r="Z274"/>
      <c r="AA274"/>
      <c r="AB274"/>
      <c r="AC274"/>
      <c r="AD274"/>
    </row>
    <row r="275" spans="3:30" ht="57">
      <c r="C275" s="11" t="s">
        <v>96</v>
      </c>
      <c r="D275" s="21" t="s">
        <v>97</v>
      </c>
      <c r="E275" s="11"/>
      <c r="T275" s="3">
        <v>440</v>
      </c>
      <c r="U275" s="4">
        <f t="shared" si="7"/>
        <v>698.45646286600777</v>
      </c>
      <c r="V275" s="3">
        <v>77</v>
      </c>
      <c r="X275" s="3">
        <v>5</v>
      </c>
      <c r="Y275"/>
      <c r="Z275"/>
      <c r="AA275"/>
      <c r="AB275"/>
      <c r="AC275"/>
      <c r="AD275"/>
    </row>
    <row r="276" spans="3:30" ht="57">
      <c r="C276" s="11" t="s">
        <v>98</v>
      </c>
      <c r="D276" s="21" t="s">
        <v>99</v>
      </c>
      <c r="E276" s="11"/>
      <c r="T276" s="3">
        <v>440</v>
      </c>
      <c r="U276" s="4">
        <f t="shared" si="7"/>
        <v>739.9888454232688</v>
      </c>
      <c r="V276" s="3">
        <v>78</v>
      </c>
      <c r="X276" s="3">
        <v>6</v>
      </c>
      <c r="Y276"/>
      <c r="Z276"/>
      <c r="AA276"/>
      <c r="AB276"/>
      <c r="AC276"/>
      <c r="AD276"/>
    </row>
    <row r="277" spans="3:30" ht="57">
      <c r="C277" s="11" t="s">
        <v>100</v>
      </c>
      <c r="D277" s="21" t="s">
        <v>101</v>
      </c>
      <c r="E277" s="11"/>
      <c r="T277" s="3">
        <v>440</v>
      </c>
      <c r="U277" s="4">
        <f t="shared" si="7"/>
        <v>783.99087196349853</v>
      </c>
      <c r="V277" s="3">
        <v>79</v>
      </c>
      <c r="X277" s="3">
        <v>7</v>
      </c>
      <c r="Y277"/>
      <c r="Z277"/>
      <c r="AA277"/>
      <c r="AB277"/>
      <c r="AC277"/>
      <c r="AD277"/>
    </row>
    <row r="278" spans="3:30" ht="57">
      <c r="C278" s="11" t="s">
        <v>102</v>
      </c>
      <c r="D278" s="21" t="s">
        <v>103</v>
      </c>
      <c r="E278" s="11"/>
      <c r="T278" s="3">
        <v>440</v>
      </c>
      <c r="U278" s="4">
        <f t="shared" si="7"/>
        <v>830.60939515989025</v>
      </c>
      <c r="V278" s="3">
        <v>80</v>
      </c>
      <c r="X278" s="3">
        <v>8</v>
      </c>
      <c r="Y278"/>
      <c r="Z278"/>
      <c r="AA278"/>
      <c r="AB278"/>
      <c r="AC278"/>
      <c r="AD278"/>
    </row>
    <row r="279" spans="3:30" ht="57">
      <c r="C279" s="11" t="s">
        <v>104</v>
      </c>
      <c r="D279" s="21" t="s">
        <v>105</v>
      </c>
      <c r="E279" s="11"/>
      <c r="T279" s="3">
        <v>440</v>
      </c>
      <c r="U279" s="4">
        <f t="shared" si="7"/>
        <v>880</v>
      </c>
      <c r="V279" s="3">
        <v>81</v>
      </c>
      <c r="X279" s="3">
        <v>9</v>
      </c>
      <c r="Y279"/>
      <c r="Z279"/>
      <c r="AA279"/>
      <c r="AB279"/>
      <c r="AC279"/>
      <c r="AD279"/>
    </row>
    <row r="280" spans="3:30" ht="57">
      <c r="C280" s="11" t="s">
        <v>106</v>
      </c>
      <c r="D280" s="21" t="s">
        <v>107</v>
      </c>
      <c r="E280" s="11"/>
      <c r="T280" s="3">
        <v>440</v>
      </c>
      <c r="U280" s="4">
        <f t="shared" si="7"/>
        <v>932.32752303617963</v>
      </c>
      <c r="V280" s="3">
        <v>82</v>
      </c>
      <c r="W280"/>
      <c r="X280" s="3">
        <v>10</v>
      </c>
      <c r="Y280"/>
      <c r="Z280"/>
      <c r="AA280"/>
      <c r="AB280"/>
      <c r="AC280"/>
      <c r="AD280"/>
    </row>
    <row r="281" spans="3:30" ht="57">
      <c r="C281" s="11" t="s">
        <v>108</v>
      </c>
      <c r="D281" s="21" t="s">
        <v>109</v>
      </c>
      <c r="E281" s="11"/>
      <c r="T281" s="3">
        <v>440</v>
      </c>
      <c r="U281" s="4">
        <f t="shared" si="7"/>
        <v>987.76660251224826</v>
      </c>
      <c r="V281" s="3">
        <v>83</v>
      </c>
      <c r="W281"/>
      <c r="X281" s="3">
        <v>11</v>
      </c>
      <c r="Y281"/>
      <c r="Z281"/>
      <c r="AA281"/>
      <c r="AB281"/>
      <c r="AC281"/>
      <c r="AD281"/>
    </row>
    <row r="282" spans="3:30" ht="57">
      <c r="C282" s="11" t="s">
        <v>110</v>
      </c>
      <c r="D282" s="21" t="s">
        <v>111</v>
      </c>
      <c r="F282" s="11" t="s">
        <v>456</v>
      </c>
      <c r="K282" s="3" t="s">
        <v>15</v>
      </c>
      <c r="L282" s="18">
        <v>110</v>
      </c>
      <c r="T282" s="3">
        <v>440</v>
      </c>
      <c r="U282" s="4">
        <f t="shared" si="7"/>
        <v>1046.5022612023945</v>
      </c>
      <c r="V282" s="3">
        <v>84</v>
      </c>
      <c r="W282"/>
      <c r="X282" s="3">
        <v>12</v>
      </c>
      <c r="Y282"/>
      <c r="Z282"/>
      <c r="AA282"/>
      <c r="AB282"/>
      <c r="AC282"/>
      <c r="AD282"/>
    </row>
    <row r="283" spans="3:30" ht="57">
      <c r="C283" s="11" t="s">
        <v>112</v>
      </c>
      <c r="D283" s="21" t="s">
        <v>113</v>
      </c>
      <c r="L283" s="21">
        <v>164.81</v>
      </c>
      <c r="M283" s="3">
        <f>L283-L282</f>
        <v>54.81</v>
      </c>
      <c r="N283" s="3">
        <f>L283/L282</f>
        <v>1.4982727272727272</v>
      </c>
      <c r="T283" s="3">
        <v>440</v>
      </c>
      <c r="U283" s="4">
        <f t="shared" si="7"/>
        <v>1108.7305239074883</v>
      </c>
      <c r="V283" s="3">
        <v>85</v>
      </c>
      <c r="W283" t="s">
        <v>417</v>
      </c>
      <c r="X283" s="3">
        <v>1</v>
      </c>
      <c r="Y283"/>
      <c r="Z283"/>
      <c r="AA283"/>
      <c r="AB283"/>
      <c r="AC283"/>
      <c r="AD283"/>
    </row>
    <row r="284" spans="3:30" ht="57">
      <c r="C284" s="11" t="s">
        <v>114</v>
      </c>
      <c r="D284" s="21" t="s">
        <v>115</v>
      </c>
      <c r="F284" s="11" t="s">
        <v>457</v>
      </c>
      <c r="L284" s="21">
        <v>220</v>
      </c>
      <c r="M284" s="3">
        <f t="shared" ref="M284:M285" si="8">L284-L283</f>
        <v>55.19</v>
      </c>
      <c r="N284" s="3">
        <f t="shared" ref="N284:N286" si="9">L284/L283</f>
        <v>1.3348704568897518</v>
      </c>
      <c r="P284" s="3">
        <f>L284/L282</f>
        <v>2</v>
      </c>
      <c r="T284" s="3">
        <v>440</v>
      </c>
      <c r="U284" s="4">
        <f t="shared" si="7"/>
        <v>1174.6590716696303</v>
      </c>
      <c r="V284" s="3">
        <v>86</v>
      </c>
      <c r="W284"/>
      <c r="X284" s="3">
        <v>2</v>
      </c>
      <c r="Y284"/>
      <c r="Z284"/>
      <c r="AA284"/>
      <c r="AB284"/>
      <c r="AC284"/>
      <c r="AD284"/>
    </row>
    <row r="285" spans="3:30" ht="57">
      <c r="C285" s="11" t="s">
        <v>116</v>
      </c>
      <c r="D285" s="21" t="s">
        <v>117</v>
      </c>
      <c r="E285" s="11" t="s">
        <v>118</v>
      </c>
      <c r="L285" s="21">
        <v>277.18</v>
      </c>
      <c r="M285" s="3">
        <f t="shared" si="8"/>
        <v>57.180000000000007</v>
      </c>
      <c r="N285" s="3">
        <f t="shared" si="9"/>
        <v>1.2599090909090909</v>
      </c>
      <c r="P285" s="3">
        <f>L285/L283</f>
        <v>1.6818154238213701</v>
      </c>
      <c r="Q285" s="3">
        <f>L285/L282</f>
        <v>2.5198181818181817</v>
      </c>
      <c r="T285" s="3">
        <v>440</v>
      </c>
      <c r="U285" s="4">
        <f t="shared" si="7"/>
        <v>1244.5079348883235</v>
      </c>
      <c r="V285" s="3">
        <v>87</v>
      </c>
      <c r="W285"/>
      <c r="X285" s="3">
        <v>3</v>
      </c>
      <c r="Y285"/>
      <c r="Z285"/>
      <c r="AA285"/>
      <c r="AB285"/>
      <c r="AC285"/>
      <c r="AD285"/>
    </row>
    <row r="286" spans="3:30" ht="57">
      <c r="C286" s="11" t="s">
        <v>119</v>
      </c>
      <c r="D286" s="21" t="s">
        <v>120</v>
      </c>
      <c r="E286" s="11"/>
      <c r="F286" s="11" t="s">
        <v>458</v>
      </c>
      <c r="L286" s="21">
        <v>329.63</v>
      </c>
      <c r="M286" s="3">
        <f>L286-L285</f>
        <v>52.449999999999989</v>
      </c>
      <c r="N286" s="3">
        <f t="shared" si="9"/>
        <v>1.1892272169709215</v>
      </c>
      <c r="P286" s="3">
        <f>L286/L284</f>
        <v>1.4983181818181819</v>
      </c>
      <c r="Q286" s="3">
        <f>L286/L283</f>
        <v>2.0000606759298587</v>
      </c>
      <c r="T286" s="3">
        <v>440</v>
      </c>
      <c r="U286" s="4">
        <f t="shared" si="7"/>
        <v>1318.5102276514795</v>
      </c>
      <c r="V286" s="3">
        <v>88</v>
      </c>
      <c r="W286"/>
      <c r="X286" s="3">
        <v>4</v>
      </c>
      <c r="Y286"/>
      <c r="Z286"/>
      <c r="AA286"/>
      <c r="AB286"/>
      <c r="AC286"/>
      <c r="AD286"/>
    </row>
    <row r="287" spans="3:30" ht="57.75">
      <c r="C287" s="11" t="s">
        <v>121</v>
      </c>
      <c r="D287" s="21" t="s">
        <v>122</v>
      </c>
      <c r="E287" s="11"/>
      <c r="F287" s="3" t="s">
        <v>459</v>
      </c>
      <c r="G287" s="22" t="s">
        <v>11</v>
      </c>
      <c r="L287" s="18">
        <v>146.83000000000001</v>
      </c>
      <c r="T287" s="3">
        <v>440</v>
      </c>
      <c r="U287" s="4">
        <f t="shared" si="7"/>
        <v>1396.9129257320155</v>
      </c>
      <c r="V287" s="3">
        <v>89</v>
      </c>
      <c r="W287"/>
      <c r="X287" s="3">
        <v>5</v>
      </c>
      <c r="Y287"/>
      <c r="Z287"/>
      <c r="AA287"/>
      <c r="AB287"/>
      <c r="AC287"/>
      <c r="AD287"/>
    </row>
    <row r="288" spans="3:30" ht="57">
      <c r="C288" s="11" t="s">
        <v>123</v>
      </c>
      <c r="D288" s="21" t="s">
        <v>124</v>
      </c>
      <c r="E288" s="11"/>
      <c r="L288" s="21">
        <v>220</v>
      </c>
      <c r="M288" s="3">
        <f>L288-L287</f>
        <v>73.169999999999987</v>
      </c>
      <c r="N288" s="3">
        <f>L288/L287</f>
        <v>1.4983314036641011</v>
      </c>
      <c r="T288" s="3">
        <v>440</v>
      </c>
      <c r="U288" s="4">
        <f t="shared" si="7"/>
        <v>1479.9776908465376</v>
      </c>
      <c r="V288" s="3">
        <v>90</v>
      </c>
      <c r="W288"/>
      <c r="X288" s="3">
        <v>6</v>
      </c>
      <c r="Y288"/>
      <c r="Z288"/>
      <c r="AA288"/>
      <c r="AB288"/>
      <c r="AC288"/>
      <c r="AD288"/>
    </row>
    <row r="289" spans="3:30" ht="57">
      <c r="C289" s="11" t="s">
        <v>125</v>
      </c>
      <c r="D289" s="21" t="s">
        <v>126</v>
      </c>
      <c r="E289" s="11"/>
      <c r="F289" s="3" t="s">
        <v>460</v>
      </c>
      <c r="L289" s="21">
        <v>293.66000000000003</v>
      </c>
      <c r="M289" s="3">
        <f t="shared" ref="M289:M290" si="10">L289-L288</f>
        <v>73.660000000000025</v>
      </c>
      <c r="N289" s="3">
        <f t="shared" ref="N289:N290" si="11">L289/L288</f>
        <v>1.3348181818181819</v>
      </c>
      <c r="P289" s="3">
        <f>L289/L287</f>
        <v>2</v>
      </c>
      <c r="T289" s="3">
        <v>440</v>
      </c>
      <c r="U289" s="4">
        <f t="shared" si="7"/>
        <v>1567.9817439269968</v>
      </c>
      <c r="V289" s="3">
        <v>91</v>
      </c>
      <c r="W289"/>
      <c r="X289" s="3">
        <v>7</v>
      </c>
      <c r="Y289"/>
      <c r="Z289"/>
      <c r="AA289"/>
      <c r="AB289"/>
      <c r="AC289"/>
      <c r="AD289"/>
    </row>
    <row r="290" spans="3:30" ht="57">
      <c r="C290" s="11" t="s">
        <v>127</v>
      </c>
      <c r="D290" s="21" t="s">
        <v>128</v>
      </c>
      <c r="E290" s="11"/>
      <c r="L290" s="3">
        <v>369.99</v>
      </c>
      <c r="M290" s="3">
        <f t="shared" si="10"/>
        <v>76.329999999999984</v>
      </c>
      <c r="N290" s="3">
        <f t="shared" si="11"/>
        <v>1.2599264455492747</v>
      </c>
      <c r="P290" s="3">
        <f>L290/L288</f>
        <v>1.6817727272727274</v>
      </c>
      <c r="T290" s="3">
        <v>440</v>
      </c>
      <c r="U290" s="4">
        <f t="shared" si="7"/>
        <v>1661.2187903197805</v>
      </c>
      <c r="V290" s="3">
        <v>92</v>
      </c>
      <c r="W290"/>
      <c r="X290" s="3">
        <v>8</v>
      </c>
      <c r="Y290"/>
      <c r="Z290"/>
      <c r="AA290"/>
      <c r="AB290"/>
      <c r="AC290"/>
      <c r="AD290"/>
    </row>
    <row r="291" spans="3:30" ht="57">
      <c r="C291" s="11" t="s">
        <v>129</v>
      </c>
      <c r="D291" s="21" t="s">
        <v>130</v>
      </c>
      <c r="E291" s="11"/>
      <c r="F291" s="3" t="s">
        <v>461</v>
      </c>
      <c r="T291" s="3">
        <v>440</v>
      </c>
      <c r="U291" s="4">
        <f t="shared" si="7"/>
        <v>1760</v>
      </c>
      <c r="V291" s="3">
        <v>93</v>
      </c>
      <c r="W291"/>
      <c r="X291" s="3">
        <v>9</v>
      </c>
      <c r="Y291"/>
      <c r="Z291"/>
      <c r="AA291"/>
      <c r="AB291"/>
      <c r="AC291"/>
      <c r="AD291"/>
    </row>
    <row r="292" spans="3:30" ht="57">
      <c r="C292" s="11" t="s">
        <v>131</v>
      </c>
      <c r="D292" s="21" t="s">
        <v>132</v>
      </c>
      <c r="E292" s="11"/>
      <c r="T292" s="3">
        <v>440</v>
      </c>
      <c r="U292" s="4">
        <f t="shared" si="7"/>
        <v>1864.6550460723597</v>
      </c>
      <c r="V292" s="3">
        <v>94</v>
      </c>
      <c r="W292"/>
      <c r="X292" s="3">
        <v>10</v>
      </c>
      <c r="Y292"/>
      <c r="Z292"/>
      <c r="AA292"/>
      <c r="AB292"/>
      <c r="AC292"/>
      <c r="AD292"/>
    </row>
    <row r="293" spans="3:30" ht="57">
      <c r="C293" s="11" t="s">
        <v>133</v>
      </c>
      <c r="D293" s="21" t="s">
        <v>134</v>
      </c>
      <c r="E293" s="11"/>
      <c r="F293" s="3" t="s">
        <v>462</v>
      </c>
      <c r="T293" s="3">
        <v>440</v>
      </c>
      <c r="U293" s="4">
        <f t="shared" si="7"/>
        <v>1975.5332050244961</v>
      </c>
      <c r="V293" s="3">
        <v>95</v>
      </c>
      <c r="W293"/>
      <c r="X293" s="3">
        <v>11</v>
      </c>
      <c r="Y293"/>
      <c r="Z293"/>
      <c r="AA293"/>
      <c r="AB293"/>
      <c r="AC293"/>
      <c r="AD293"/>
    </row>
    <row r="294" spans="3:30" ht="57">
      <c r="C294" s="11" t="s">
        <v>135</v>
      </c>
      <c r="D294" s="21" t="s">
        <v>136</v>
      </c>
      <c r="E294" s="11"/>
      <c r="F294" s="3" t="s">
        <v>463</v>
      </c>
      <c r="G294" s="24" t="s">
        <v>340</v>
      </c>
      <c r="T294" s="3">
        <v>440</v>
      </c>
      <c r="U294" s="4">
        <f t="shared" si="7"/>
        <v>2093.004522404789</v>
      </c>
      <c r="V294" s="3">
        <v>96</v>
      </c>
      <c r="W294"/>
      <c r="X294" s="3">
        <v>12</v>
      </c>
      <c r="Y294"/>
      <c r="Z294"/>
      <c r="AA294"/>
      <c r="AB294"/>
      <c r="AC294"/>
      <c r="AD294"/>
    </row>
    <row r="295" spans="3:30" ht="57">
      <c r="C295" s="11" t="s">
        <v>137</v>
      </c>
      <c r="D295" s="21" t="s">
        <v>138</v>
      </c>
      <c r="E295" s="11"/>
      <c r="T295" s="3">
        <v>440</v>
      </c>
      <c r="U295" s="4">
        <f t="shared" si="7"/>
        <v>2217.4610478149771</v>
      </c>
      <c r="V295" s="3">
        <v>97</v>
      </c>
      <c r="W295" t="s">
        <v>418</v>
      </c>
      <c r="X295" s="3">
        <v>1</v>
      </c>
      <c r="Y295"/>
      <c r="Z295"/>
      <c r="AA295"/>
      <c r="AB295"/>
      <c r="AC295"/>
      <c r="AD295"/>
    </row>
    <row r="296" spans="3:30" ht="57.75">
      <c r="C296" s="11" t="s">
        <v>139</v>
      </c>
      <c r="D296" s="21" t="s">
        <v>140</v>
      </c>
      <c r="E296" s="11"/>
      <c r="G296" s="23" t="s">
        <v>338</v>
      </c>
      <c r="T296" s="3">
        <v>440</v>
      </c>
      <c r="U296" s="4">
        <f t="shared" si="7"/>
        <v>2349.3181433392601</v>
      </c>
      <c r="V296" s="3">
        <v>98</v>
      </c>
      <c r="W296"/>
      <c r="X296" s="3">
        <v>2</v>
      </c>
      <c r="Y296"/>
      <c r="Z296"/>
      <c r="AA296"/>
      <c r="AB296"/>
      <c r="AC296"/>
      <c r="AD296"/>
    </row>
    <row r="297" spans="3:30" ht="57">
      <c r="C297" s="11" t="s">
        <v>141</v>
      </c>
      <c r="D297" s="21" t="s">
        <v>142</v>
      </c>
      <c r="E297" s="11"/>
      <c r="T297" s="3">
        <v>440</v>
      </c>
      <c r="U297" s="4">
        <f t="shared" si="7"/>
        <v>2489.0158697766474</v>
      </c>
      <c r="V297" s="3">
        <v>99</v>
      </c>
      <c r="W297"/>
      <c r="X297" s="3">
        <v>3</v>
      </c>
      <c r="Y297"/>
      <c r="Z297"/>
      <c r="AA297"/>
      <c r="AB297"/>
      <c r="AC297"/>
      <c r="AD297"/>
    </row>
    <row r="298" spans="3:30" ht="57">
      <c r="C298" s="11" t="s">
        <v>143</v>
      </c>
      <c r="D298" s="21" t="s">
        <v>144</v>
      </c>
      <c r="E298" s="11"/>
      <c r="T298" s="3">
        <v>440</v>
      </c>
      <c r="U298" s="4">
        <f t="shared" si="7"/>
        <v>2637.0204553029598</v>
      </c>
      <c r="V298" s="3">
        <v>100</v>
      </c>
      <c r="W298"/>
      <c r="X298" s="3">
        <v>4</v>
      </c>
      <c r="Y298"/>
      <c r="Z298"/>
      <c r="AA298"/>
      <c r="AB298"/>
      <c r="AC298"/>
      <c r="AD298"/>
    </row>
    <row r="299" spans="3:30" ht="57">
      <c r="C299" s="11" t="s">
        <v>145</v>
      </c>
      <c r="D299" s="21" t="s">
        <v>146</v>
      </c>
      <c r="E299" s="11"/>
      <c r="G299" s="3" t="s">
        <v>339</v>
      </c>
      <c r="T299" s="3">
        <v>440</v>
      </c>
      <c r="U299" s="4">
        <f t="shared" si="7"/>
        <v>2793.8258514640311</v>
      </c>
      <c r="V299" s="3">
        <v>101</v>
      </c>
      <c r="W299"/>
      <c r="X299" s="3">
        <v>5</v>
      </c>
      <c r="Y299"/>
      <c r="Z299"/>
      <c r="AA299"/>
      <c r="AB299"/>
      <c r="AC299"/>
      <c r="AD299"/>
    </row>
    <row r="300" spans="3:30" ht="57">
      <c r="C300" s="11" t="s">
        <v>147</v>
      </c>
      <c r="D300" s="21" t="s">
        <v>148</v>
      </c>
      <c r="E300" s="11"/>
      <c r="T300" s="3">
        <v>440</v>
      </c>
      <c r="U300" s="4">
        <f t="shared" si="7"/>
        <v>2959.9553816930757</v>
      </c>
      <c r="V300" s="3">
        <v>102</v>
      </c>
      <c r="W300"/>
      <c r="X300" s="3">
        <v>6</v>
      </c>
      <c r="Y300"/>
      <c r="Z300"/>
      <c r="AA300"/>
      <c r="AB300"/>
      <c r="AC300"/>
      <c r="AD300"/>
    </row>
    <row r="301" spans="3:30" ht="57">
      <c r="C301" s="11" t="s">
        <v>149</v>
      </c>
      <c r="D301" s="21" t="s">
        <v>150</v>
      </c>
      <c r="E301" s="11"/>
      <c r="T301" s="3">
        <v>440</v>
      </c>
      <c r="U301" s="4">
        <f t="shared" si="7"/>
        <v>3135.9634878539941</v>
      </c>
      <c r="V301" s="3">
        <v>103</v>
      </c>
      <c r="W301"/>
      <c r="X301" s="3">
        <v>7</v>
      </c>
      <c r="Y301"/>
      <c r="Z301"/>
      <c r="AA301"/>
      <c r="AB301"/>
      <c r="AC301"/>
      <c r="AD301"/>
    </row>
    <row r="302" spans="3:30" ht="57">
      <c r="C302" s="11" t="s">
        <v>151</v>
      </c>
      <c r="D302" s="21" t="s">
        <v>152</v>
      </c>
      <c r="E302" s="11"/>
      <c r="T302" s="3">
        <v>440</v>
      </c>
      <c r="U302" s="4">
        <f t="shared" si="7"/>
        <v>3322.4375806395601</v>
      </c>
      <c r="V302" s="3">
        <v>104</v>
      </c>
      <c r="W302"/>
      <c r="X302" s="3">
        <v>8</v>
      </c>
      <c r="Y302"/>
      <c r="Z302"/>
      <c r="AA302"/>
      <c r="AB302"/>
      <c r="AC302"/>
      <c r="AD302"/>
    </row>
    <row r="303" spans="3:30" ht="57">
      <c r="C303" s="11" t="s">
        <v>153</v>
      </c>
      <c r="D303" s="21" t="s">
        <v>154</v>
      </c>
      <c r="E303" s="11"/>
      <c r="G303" s="16" t="s">
        <v>341</v>
      </c>
      <c r="T303" s="3">
        <v>440</v>
      </c>
      <c r="U303" s="4">
        <f t="shared" si="7"/>
        <v>3520</v>
      </c>
      <c r="V303" s="3">
        <v>105</v>
      </c>
      <c r="W303"/>
      <c r="X303" s="3">
        <v>9</v>
      </c>
      <c r="Y303"/>
      <c r="Z303"/>
      <c r="AA303"/>
      <c r="AB303"/>
      <c r="AC303"/>
      <c r="AD303"/>
    </row>
    <row r="304" spans="3:30" ht="57">
      <c r="C304" s="11" t="s">
        <v>155</v>
      </c>
      <c r="D304" s="21" t="s">
        <v>156</v>
      </c>
      <c r="E304" s="11"/>
      <c r="T304" s="3">
        <v>440</v>
      </c>
      <c r="U304" s="4">
        <f t="shared" si="7"/>
        <v>3729.3100921447194</v>
      </c>
      <c r="V304" s="3">
        <v>106</v>
      </c>
      <c r="W304"/>
      <c r="X304" s="3">
        <v>10</v>
      </c>
      <c r="Y304"/>
      <c r="Z304"/>
      <c r="AA304"/>
      <c r="AB304"/>
      <c r="AC304"/>
      <c r="AD304"/>
    </row>
    <row r="305" spans="3:30" ht="57">
      <c r="C305" s="11" t="s">
        <v>157</v>
      </c>
      <c r="D305" s="21" t="s">
        <v>158</v>
      </c>
      <c r="E305" s="11"/>
      <c r="T305" s="3">
        <v>440</v>
      </c>
      <c r="U305" s="4">
        <f t="shared" si="7"/>
        <v>3951.0664100489917</v>
      </c>
      <c r="V305" s="3">
        <v>107</v>
      </c>
      <c r="W305"/>
      <c r="X305" s="3">
        <v>11</v>
      </c>
      <c r="Y305"/>
      <c r="Z305"/>
      <c r="AA305"/>
      <c r="AB305"/>
      <c r="AC305"/>
      <c r="AD305"/>
    </row>
    <row r="306" spans="3:30" ht="57">
      <c r="C306" s="11" t="s">
        <v>159</v>
      </c>
      <c r="D306" s="21" t="s">
        <v>160</v>
      </c>
      <c r="E306" s="3" t="s">
        <v>374</v>
      </c>
      <c r="T306" s="3">
        <v>440</v>
      </c>
      <c r="U306" s="4">
        <f t="shared" si="7"/>
        <v>4186.0090448095771</v>
      </c>
      <c r="V306" s="3">
        <v>108</v>
      </c>
      <c r="W306"/>
      <c r="X306" s="3">
        <v>12</v>
      </c>
      <c r="Y306"/>
      <c r="Z306"/>
      <c r="AA306"/>
      <c r="AB306"/>
      <c r="AC306"/>
      <c r="AD306"/>
    </row>
    <row r="307" spans="3:30" ht="57">
      <c r="C307" s="11" t="s">
        <v>161</v>
      </c>
      <c r="D307" s="21" t="s">
        <v>162</v>
      </c>
      <c r="E307" s="11"/>
      <c r="T307" s="3">
        <v>440</v>
      </c>
      <c r="U307" s="4">
        <f t="shared" si="7"/>
        <v>4434.9220956299532</v>
      </c>
      <c r="V307" s="3">
        <v>109</v>
      </c>
      <c r="W307" t="s">
        <v>419</v>
      </c>
      <c r="X307" s="3">
        <v>1</v>
      </c>
      <c r="Y307"/>
      <c r="Z307"/>
      <c r="AA307"/>
      <c r="AB307"/>
      <c r="AC307"/>
      <c r="AD307"/>
    </row>
    <row r="308" spans="3:30" ht="57">
      <c r="C308" s="11" t="s">
        <v>163</v>
      </c>
      <c r="D308" s="21" t="s">
        <v>164</v>
      </c>
      <c r="E308" s="11"/>
      <c r="T308" s="3">
        <v>440</v>
      </c>
      <c r="U308" s="4">
        <f t="shared" si="7"/>
        <v>4698.6362866785194</v>
      </c>
      <c r="V308" s="3">
        <v>110</v>
      </c>
      <c r="W308"/>
      <c r="X308" s="3">
        <v>2</v>
      </c>
      <c r="Y308"/>
      <c r="Z308"/>
      <c r="AA308"/>
      <c r="AB308"/>
      <c r="AC308"/>
      <c r="AD308"/>
    </row>
    <row r="309" spans="3:30" ht="57">
      <c r="C309" s="11" t="s">
        <v>165</v>
      </c>
      <c r="D309" s="21" t="s">
        <v>166</v>
      </c>
      <c r="E309" s="11"/>
      <c r="T309" s="3">
        <v>440</v>
      </c>
      <c r="U309" s="4">
        <f t="shared" si="7"/>
        <v>4978.0317395532938</v>
      </c>
      <c r="V309" s="3">
        <v>111</v>
      </c>
      <c r="W309"/>
      <c r="X309" s="3">
        <v>3</v>
      </c>
      <c r="Y309"/>
      <c r="Z309"/>
      <c r="AA309"/>
      <c r="AB309"/>
      <c r="AC309"/>
      <c r="AD309"/>
    </row>
    <row r="310" spans="3:30" ht="57">
      <c r="C310" s="11" t="s">
        <v>167</v>
      </c>
      <c r="D310" s="21" t="s">
        <v>168</v>
      </c>
      <c r="E310" s="11"/>
      <c r="T310" s="3">
        <v>440</v>
      </c>
      <c r="U310" s="4">
        <f t="shared" si="7"/>
        <v>5274.0409106059187</v>
      </c>
      <c r="V310" s="3">
        <v>112</v>
      </c>
      <c r="W310"/>
      <c r="X310" s="3">
        <v>4</v>
      </c>
      <c r="Y310"/>
      <c r="Z310"/>
      <c r="AA310"/>
      <c r="AB310"/>
      <c r="AC310"/>
      <c r="AD310"/>
    </row>
    <row r="311" spans="3:30" ht="57">
      <c r="C311" s="11" t="s">
        <v>169</v>
      </c>
      <c r="D311" s="21" t="s">
        <v>170</v>
      </c>
      <c r="E311" s="11"/>
      <c r="T311" s="3">
        <v>440</v>
      </c>
      <c r="U311" s="4">
        <f t="shared" si="7"/>
        <v>5587.6517029280612</v>
      </c>
      <c r="V311" s="3">
        <v>113</v>
      </c>
      <c r="W311"/>
      <c r="X311" s="3">
        <v>5</v>
      </c>
      <c r="Y311"/>
      <c r="Z311"/>
      <c r="AA311"/>
      <c r="AB311"/>
      <c r="AC311"/>
      <c r="AD311"/>
    </row>
    <row r="312" spans="3:30" ht="57">
      <c r="C312" s="11" t="s">
        <v>171</v>
      </c>
      <c r="D312" s="21" t="s">
        <v>172</v>
      </c>
      <c r="E312" s="11"/>
      <c r="T312" s="3">
        <v>440</v>
      </c>
      <c r="U312" s="4">
        <f t="shared" si="7"/>
        <v>5919.9107633861504</v>
      </c>
      <c r="V312" s="3">
        <v>114</v>
      </c>
      <c r="W312"/>
      <c r="X312" s="3">
        <v>6</v>
      </c>
      <c r="Y312"/>
      <c r="Z312"/>
      <c r="AA312"/>
      <c r="AB312"/>
      <c r="AC312"/>
      <c r="AD312"/>
    </row>
    <row r="313" spans="3:30" ht="57">
      <c r="C313" s="11" t="s">
        <v>173</v>
      </c>
      <c r="D313" s="21" t="s">
        <v>174</v>
      </c>
      <c r="E313" s="11"/>
      <c r="T313" s="3">
        <v>440</v>
      </c>
      <c r="U313" s="4">
        <f t="shared" si="7"/>
        <v>6271.9269757079892</v>
      </c>
      <c r="V313" s="3">
        <v>115</v>
      </c>
      <c r="W313"/>
      <c r="X313" s="3">
        <v>7</v>
      </c>
      <c r="Y313"/>
      <c r="Z313"/>
      <c r="AA313"/>
      <c r="AB313"/>
      <c r="AC313"/>
      <c r="AD313"/>
    </row>
    <row r="314" spans="3:30" ht="57">
      <c r="C314" s="11" t="s">
        <v>175</v>
      </c>
      <c r="D314" s="21" t="s">
        <v>176</v>
      </c>
      <c r="E314" s="11"/>
      <c r="T314" s="3">
        <v>440</v>
      </c>
      <c r="U314" s="4">
        <f t="shared" si="7"/>
        <v>6644.8751612791211</v>
      </c>
      <c r="V314" s="3">
        <v>116</v>
      </c>
      <c r="W314"/>
      <c r="X314" s="3">
        <v>8</v>
      </c>
      <c r="Y314"/>
      <c r="Z314"/>
      <c r="AA314"/>
      <c r="AB314"/>
      <c r="AC314"/>
      <c r="AD314"/>
    </row>
    <row r="315" spans="3:30" ht="57">
      <c r="C315" s="11" t="s">
        <v>177</v>
      </c>
      <c r="D315" s="21" t="s">
        <v>178</v>
      </c>
      <c r="E315" s="11"/>
      <c r="T315" s="3">
        <v>440</v>
      </c>
      <c r="U315" s="4">
        <f t="shared" si="7"/>
        <v>7040</v>
      </c>
      <c r="V315" s="3">
        <v>117</v>
      </c>
      <c r="W315"/>
      <c r="X315" s="3">
        <v>9</v>
      </c>
      <c r="Y315"/>
      <c r="Z315"/>
      <c r="AA315"/>
      <c r="AB315"/>
      <c r="AC315"/>
      <c r="AD315"/>
    </row>
    <row r="316" spans="3:30" ht="57">
      <c r="C316" s="11" t="s">
        <v>179</v>
      </c>
      <c r="D316" s="21" t="s">
        <v>180</v>
      </c>
      <c r="E316" s="11"/>
      <c r="T316" s="3">
        <v>440</v>
      </c>
      <c r="U316" s="4">
        <f t="shared" si="7"/>
        <v>7458.6201842894361</v>
      </c>
      <c r="V316" s="3">
        <v>118</v>
      </c>
      <c r="W316"/>
      <c r="X316" s="3">
        <v>10</v>
      </c>
      <c r="Y316"/>
      <c r="Z316"/>
      <c r="AA316"/>
      <c r="AB316"/>
      <c r="AC316"/>
      <c r="AD316"/>
    </row>
    <row r="317" spans="3:30" ht="57">
      <c r="C317" s="11" t="s">
        <v>181</v>
      </c>
      <c r="D317" s="21" t="s">
        <v>182</v>
      </c>
      <c r="E317" s="11"/>
      <c r="T317" s="3">
        <v>440</v>
      </c>
      <c r="U317" s="4">
        <f t="shared" si="7"/>
        <v>7902.1328200979879</v>
      </c>
      <c r="V317" s="3">
        <v>119</v>
      </c>
      <c r="W317"/>
      <c r="X317" s="3">
        <v>11</v>
      </c>
      <c r="Y317"/>
      <c r="Z317"/>
      <c r="AA317"/>
      <c r="AB317"/>
      <c r="AC317"/>
      <c r="AD317"/>
    </row>
    <row r="318" spans="3:30" ht="57">
      <c r="C318" s="11" t="s">
        <v>183</v>
      </c>
      <c r="D318" s="21" t="s">
        <v>184</v>
      </c>
      <c r="E318" s="11"/>
      <c r="T318" s="3">
        <v>440</v>
      </c>
      <c r="U318" s="4">
        <f t="shared" si="7"/>
        <v>8372.0180896191559</v>
      </c>
      <c r="V318" s="3">
        <v>120</v>
      </c>
      <c r="W318"/>
      <c r="X318" s="3">
        <v>12</v>
      </c>
      <c r="Y318"/>
      <c r="Z318"/>
      <c r="AA318"/>
      <c r="AB318"/>
      <c r="AC318"/>
      <c r="AD318"/>
    </row>
    <row r="319" spans="3:30" ht="57">
      <c r="C319" s="11" t="s">
        <v>185</v>
      </c>
      <c r="D319" s="21" t="s">
        <v>186</v>
      </c>
      <c r="E319" s="11"/>
      <c r="T319" s="3">
        <v>440</v>
      </c>
      <c r="U319" s="4">
        <f t="shared" si="7"/>
        <v>8869.8441912599046</v>
      </c>
      <c r="V319" s="3">
        <v>121</v>
      </c>
      <c r="W319" s="3" t="s">
        <v>420</v>
      </c>
      <c r="X319" s="3">
        <v>1</v>
      </c>
      <c r="Y319"/>
      <c r="Z319"/>
      <c r="AA319"/>
      <c r="AB319"/>
      <c r="AC319"/>
      <c r="AD319"/>
    </row>
    <row r="320" spans="3:30" ht="57">
      <c r="C320" s="11" t="s">
        <v>187</v>
      </c>
      <c r="D320" s="21" t="s">
        <v>188</v>
      </c>
      <c r="E320" s="11"/>
      <c r="T320" s="3">
        <v>440</v>
      </c>
      <c r="U320" s="4">
        <f t="shared" si="7"/>
        <v>9397.2725733570442</v>
      </c>
      <c r="V320" s="3">
        <v>122</v>
      </c>
      <c r="X320" s="3">
        <v>2</v>
      </c>
      <c r="Y320"/>
      <c r="Z320"/>
      <c r="AA320"/>
      <c r="AB320"/>
      <c r="AC320"/>
      <c r="AD320"/>
    </row>
    <row r="321" spans="3:30" ht="57">
      <c r="C321" s="11" t="s">
        <v>189</v>
      </c>
      <c r="D321" s="21" t="s">
        <v>190</v>
      </c>
      <c r="E321" s="11"/>
      <c r="T321" s="3">
        <v>440</v>
      </c>
      <c r="U321" s="4">
        <f t="shared" si="7"/>
        <v>9956.0634791065877</v>
      </c>
      <c r="V321" s="3">
        <v>123</v>
      </c>
      <c r="X321" s="3">
        <v>3</v>
      </c>
      <c r="Y321"/>
      <c r="Z321"/>
      <c r="AA321"/>
      <c r="AB321"/>
      <c r="AC321"/>
      <c r="AD321"/>
    </row>
    <row r="322" spans="3:30" ht="57">
      <c r="C322" s="11" t="s">
        <v>191</v>
      </c>
      <c r="D322" s="21" t="s">
        <v>192</v>
      </c>
      <c r="E322" s="11"/>
      <c r="T322" s="3">
        <v>440</v>
      </c>
      <c r="U322" s="4">
        <f t="shared" si="7"/>
        <v>10548.081821211836</v>
      </c>
      <c r="V322" s="3">
        <v>124</v>
      </c>
      <c r="X322" s="3">
        <v>4</v>
      </c>
      <c r="Y322"/>
      <c r="Z322"/>
      <c r="AA322"/>
      <c r="AB322"/>
      <c r="AC322"/>
      <c r="AD322"/>
    </row>
    <row r="323" spans="3:30" ht="57">
      <c r="C323" s="11" t="s">
        <v>193</v>
      </c>
      <c r="D323" s="21" t="s">
        <v>194</v>
      </c>
      <c r="E323" s="11"/>
      <c r="T323" s="3">
        <v>440</v>
      </c>
      <c r="U323" s="4">
        <f t="shared" si="7"/>
        <v>11175.303405856126</v>
      </c>
      <c r="V323" s="3">
        <v>125</v>
      </c>
      <c r="X323" s="3">
        <v>5</v>
      </c>
      <c r="Y323"/>
      <c r="Z323"/>
      <c r="AA323"/>
      <c r="AB323"/>
      <c r="AC323"/>
      <c r="AD323"/>
    </row>
    <row r="324" spans="3:30" ht="57">
      <c r="C324" s="11" t="s">
        <v>195</v>
      </c>
      <c r="D324" s="21" t="s">
        <v>196</v>
      </c>
      <c r="E324" s="11"/>
      <c r="T324" s="3">
        <v>440</v>
      </c>
      <c r="U324" s="4">
        <f t="shared" si="7"/>
        <v>11839.821526772301</v>
      </c>
      <c r="V324" s="3">
        <v>126</v>
      </c>
      <c r="X324" s="3">
        <v>6</v>
      </c>
      <c r="Y324"/>
      <c r="Z324"/>
      <c r="AA324"/>
      <c r="AB324"/>
      <c r="AC324"/>
      <c r="AD324"/>
    </row>
    <row r="325" spans="3:30" ht="57">
      <c r="C325" s="11" t="s">
        <v>197</v>
      </c>
      <c r="D325" s="21" t="s">
        <v>198</v>
      </c>
      <c r="E325" s="11"/>
      <c r="T325" s="3">
        <v>440</v>
      </c>
      <c r="U325" s="4">
        <f t="shared" si="7"/>
        <v>12543.853951415975</v>
      </c>
      <c r="V325" s="3">
        <v>127</v>
      </c>
      <c r="X325" s="3">
        <v>7</v>
      </c>
      <c r="Y325"/>
      <c r="Z325"/>
      <c r="AA325"/>
      <c r="AB325"/>
      <c r="AC325"/>
      <c r="AD325"/>
    </row>
    <row r="326" spans="3:30" ht="57">
      <c r="C326" s="11" t="s">
        <v>199</v>
      </c>
      <c r="D326" s="21" t="s">
        <v>200</v>
      </c>
      <c r="E326" s="11"/>
      <c r="T326" s="3">
        <v>440</v>
      </c>
      <c r="U326" s="4">
        <f t="shared" si="7"/>
        <v>13289.750322558248</v>
      </c>
      <c r="V326" s="3">
        <v>128</v>
      </c>
      <c r="X326" s="3">
        <v>8</v>
      </c>
      <c r="Y326"/>
      <c r="Z326"/>
      <c r="AA326"/>
      <c r="AB326"/>
      <c r="AC326"/>
      <c r="AD326"/>
    </row>
    <row r="327" spans="3:30" ht="57">
      <c r="C327" s="11" t="s">
        <v>201</v>
      </c>
      <c r="D327" s="21" t="s">
        <v>202</v>
      </c>
      <c r="E327" s="11"/>
      <c r="T327" s="3">
        <v>440</v>
      </c>
      <c r="U327" s="4">
        <f t="shared" ref="U327:U390" si="12">T327*POWER(2,(V327-69)/12)</f>
        <v>14080</v>
      </c>
      <c r="V327" s="3">
        <v>129</v>
      </c>
      <c r="X327" s="3">
        <v>9</v>
      </c>
      <c r="Y327"/>
      <c r="Z327"/>
      <c r="AA327"/>
      <c r="AB327"/>
      <c r="AC327"/>
      <c r="AD327"/>
    </row>
    <row r="328" spans="3:30" ht="57">
      <c r="C328" s="11" t="s">
        <v>203</v>
      </c>
      <c r="D328" s="21" t="s">
        <v>204</v>
      </c>
      <c r="E328" s="11"/>
      <c r="T328" s="3">
        <v>440</v>
      </c>
      <c r="U328" s="4">
        <f t="shared" si="12"/>
        <v>14917.240368578872</v>
      </c>
      <c r="V328" s="3">
        <v>130</v>
      </c>
      <c r="X328" s="3">
        <v>10</v>
      </c>
      <c r="Y328"/>
      <c r="Z328"/>
      <c r="AA328"/>
      <c r="AB328"/>
      <c r="AC328"/>
      <c r="AD328"/>
    </row>
    <row r="329" spans="3:30" ht="57">
      <c r="C329" s="11" t="s">
        <v>205</v>
      </c>
      <c r="D329" s="21" t="s">
        <v>206</v>
      </c>
      <c r="E329" s="11"/>
      <c r="T329" s="3">
        <v>440</v>
      </c>
      <c r="U329" s="4">
        <f t="shared" si="12"/>
        <v>15804.265640195976</v>
      </c>
      <c r="V329" s="3">
        <v>131</v>
      </c>
      <c r="X329" s="3">
        <v>11</v>
      </c>
      <c r="Y329"/>
      <c r="Z329"/>
      <c r="AA329"/>
      <c r="AB329"/>
      <c r="AC329"/>
      <c r="AD329"/>
    </row>
    <row r="330" spans="3:30" ht="57">
      <c r="C330" s="11" t="s">
        <v>207</v>
      </c>
      <c r="D330" s="21" t="s">
        <v>208</v>
      </c>
      <c r="E330" s="11"/>
      <c r="T330" s="3">
        <v>440</v>
      </c>
      <c r="U330" s="4">
        <f t="shared" si="12"/>
        <v>16744.036179238312</v>
      </c>
      <c r="V330" s="3">
        <v>132</v>
      </c>
      <c r="X330" s="3">
        <v>12</v>
      </c>
      <c r="Y330"/>
      <c r="Z330"/>
      <c r="AA330"/>
      <c r="AB330"/>
      <c r="AC330"/>
      <c r="AD330"/>
    </row>
    <row r="331" spans="3:30" ht="57">
      <c r="C331" s="11" t="s">
        <v>209</v>
      </c>
      <c r="D331" s="21" t="s">
        <v>210</v>
      </c>
      <c r="E331" s="11"/>
      <c r="T331" s="3">
        <v>440</v>
      </c>
      <c r="U331" s="4">
        <f t="shared" si="12"/>
        <v>17739.688382519809</v>
      </c>
      <c r="V331" s="3">
        <v>133</v>
      </c>
      <c r="W331" s="3" t="s">
        <v>421</v>
      </c>
      <c r="X331" s="3">
        <v>1</v>
      </c>
      <c r="Y331"/>
      <c r="Z331"/>
      <c r="AA331"/>
      <c r="AB331"/>
      <c r="AC331"/>
      <c r="AD331"/>
    </row>
    <row r="332" spans="3:30" ht="57">
      <c r="C332" s="11" t="s">
        <v>211</v>
      </c>
      <c r="D332" s="21" t="s">
        <v>212</v>
      </c>
      <c r="E332" s="11"/>
      <c r="T332" s="3">
        <v>440</v>
      </c>
      <c r="U332" s="4">
        <f t="shared" si="12"/>
        <v>18794.545146714081</v>
      </c>
      <c r="V332" s="3">
        <v>134</v>
      </c>
      <c r="X332" s="3">
        <v>2</v>
      </c>
      <c r="Y332"/>
      <c r="Z332"/>
      <c r="AA332"/>
      <c r="AB332"/>
      <c r="AC332"/>
      <c r="AD332"/>
    </row>
    <row r="333" spans="3:30" ht="57">
      <c r="C333" s="11" t="s">
        <v>213</v>
      </c>
      <c r="D333" s="21" t="s">
        <v>214</v>
      </c>
      <c r="E333" s="11"/>
      <c r="T333" s="3">
        <v>440</v>
      </c>
      <c r="U333" s="4">
        <f t="shared" si="12"/>
        <v>19912.126958213179</v>
      </c>
      <c r="V333" s="3">
        <v>135</v>
      </c>
      <c r="X333" s="3">
        <v>3</v>
      </c>
      <c r="Y333"/>
      <c r="Z333"/>
      <c r="AA333"/>
      <c r="AB333"/>
      <c r="AC333"/>
      <c r="AD333"/>
    </row>
    <row r="334" spans="3:30" ht="57">
      <c r="C334" s="11" t="s">
        <v>215</v>
      </c>
      <c r="D334" s="21" t="s">
        <v>216</v>
      </c>
      <c r="E334" s="11"/>
      <c r="T334" s="3">
        <v>440</v>
      </c>
      <c r="U334" s="4">
        <f t="shared" si="12"/>
        <v>21096.163642423671</v>
      </c>
      <c r="V334" s="3">
        <v>136</v>
      </c>
      <c r="X334" s="3">
        <v>4</v>
      </c>
      <c r="Y334"/>
      <c r="Z334"/>
      <c r="AA334"/>
      <c r="AB334"/>
      <c r="AC334"/>
      <c r="AD334"/>
    </row>
    <row r="335" spans="3:30" ht="57">
      <c r="C335" s="11" t="s">
        <v>217</v>
      </c>
      <c r="D335" s="21" t="s">
        <v>218</v>
      </c>
      <c r="E335" s="11"/>
      <c r="T335" s="3">
        <v>440</v>
      </c>
      <c r="U335" s="4">
        <f t="shared" si="12"/>
        <v>22350.606811712249</v>
      </c>
      <c r="V335" s="3">
        <v>137</v>
      </c>
      <c r="X335" s="3">
        <v>5</v>
      </c>
      <c r="Y335"/>
      <c r="Z335"/>
      <c r="AA335"/>
      <c r="AB335"/>
      <c r="AC335"/>
      <c r="AD335"/>
    </row>
    <row r="336" spans="3:30" ht="57">
      <c r="C336" s="11" t="s">
        <v>219</v>
      </c>
      <c r="D336" s="21" t="s">
        <v>220</v>
      </c>
      <c r="E336" s="11"/>
      <c r="T336" s="3">
        <v>440</v>
      </c>
      <c r="U336" s="4">
        <f t="shared" si="12"/>
        <v>23679.643053544605</v>
      </c>
      <c r="V336" s="3">
        <v>138</v>
      </c>
      <c r="X336" s="3">
        <v>6</v>
      </c>
      <c r="Y336"/>
      <c r="Z336"/>
      <c r="AA336"/>
      <c r="AB336"/>
      <c r="AC336"/>
      <c r="AD336"/>
    </row>
    <row r="337" spans="3:30" ht="57">
      <c r="C337" s="11" t="s">
        <v>221</v>
      </c>
      <c r="D337" s="21" t="s">
        <v>222</v>
      </c>
      <c r="E337" s="11"/>
      <c r="T337" s="3">
        <v>440</v>
      </c>
      <c r="U337" s="4">
        <f t="shared" si="12"/>
        <v>25087.707902831939</v>
      </c>
      <c r="V337" s="3">
        <v>139</v>
      </c>
      <c r="X337" s="3">
        <v>7</v>
      </c>
      <c r="Y337"/>
      <c r="Z337"/>
      <c r="AA337"/>
      <c r="AB337"/>
      <c r="AC337"/>
      <c r="AD337"/>
    </row>
    <row r="338" spans="3:30" ht="57">
      <c r="C338" s="11" t="s">
        <v>223</v>
      </c>
      <c r="D338" s="21" t="s">
        <v>224</v>
      </c>
      <c r="E338" s="11"/>
      <c r="T338" s="3">
        <v>440</v>
      </c>
      <c r="U338" s="4">
        <f t="shared" si="12"/>
        <v>26579.500645116499</v>
      </c>
      <c r="V338" s="3">
        <v>140</v>
      </c>
      <c r="X338" s="3">
        <v>8</v>
      </c>
      <c r="Y338"/>
      <c r="Z338"/>
      <c r="AA338"/>
      <c r="AB338"/>
      <c r="AC338"/>
      <c r="AD338"/>
    </row>
    <row r="339" spans="3:30" ht="57">
      <c r="C339" s="11" t="s">
        <v>225</v>
      </c>
      <c r="D339" s="21" t="s">
        <v>226</v>
      </c>
      <c r="E339" s="11"/>
      <c r="T339" s="3">
        <v>440</v>
      </c>
      <c r="U339" s="4">
        <f t="shared" si="12"/>
        <v>28160</v>
      </c>
      <c r="V339" s="3">
        <v>141</v>
      </c>
      <c r="X339" s="3">
        <v>9</v>
      </c>
      <c r="Y339"/>
      <c r="Z339"/>
      <c r="AA339"/>
      <c r="AB339"/>
      <c r="AC339"/>
      <c r="AD339"/>
    </row>
    <row r="340" spans="3:30" ht="57">
      <c r="C340" s="11" t="s">
        <v>227</v>
      </c>
      <c r="D340" s="21" t="s">
        <v>228</v>
      </c>
      <c r="E340" s="11"/>
      <c r="T340" s="3">
        <v>440</v>
      </c>
      <c r="U340" s="4">
        <f t="shared" si="12"/>
        <v>29834.480737157748</v>
      </c>
      <c r="V340" s="3">
        <v>142</v>
      </c>
      <c r="W340"/>
      <c r="X340" s="3">
        <v>10</v>
      </c>
      <c r="Y340"/>
      <c r="Z340"/>
      <c r="AA340"/>
      <c r="AB340"/>
      <c r="AC340"/>
      <c r="AD340"/>
    </row>
    <row r="341" spans="3:30" ht="57">
      <c r="C341" s="11" t="s">
        <v>229</v>
      </c>
      <c r="D341" s="21" t="s">
        <v>230</v>
      </c>
      <c r="E341" s="11"/>
      <c r="T341" s="3">
        <v>440</v>
      </c>
      <c r="U341" s="4">
        <f t="shared" si="12"/>
        <v>31608.531280391944</v>
      </c>
      <c r="V341" s="3">
        <v>143</v>
      </c>
      <c r="W341"/>
      <c r="X341" s="3">
        <v>11</v>
      </c>
      <c r="Y341"/>
      <c r="Z341"/>
      <c r="AA341"/>
      <c r="AB341"/>
      <c r="AC341"/>
      <c r="AD341"/>
    </row>
    <row r="342" spans="3:30" ht="57">
      <c r="C342" s="11" t="s">
        <v>231</v>
      </c>
      <c r="D342" s="21" t="s">
        <v>232</v>
      </c>
      <c r="E342" s="11"/>
      <c r="T342" s="3">
        <v>440</v>
      </c>
      <c r="U342" s="4">
        <f t="shared" si="12"/>
        <v>33488.072358476631</v>
      </c>
      <c r="V342" s="3">
        <v>144</v>
      </c>
      <c r="W342"/>
      <c r="X342" s="3">
        <v>12</v>
      </c>
      <c r="Y342"/>
      <c r="Z342"/>
      <c r="AA342"/>
      <c r="AB342"/>
      <c r="AC342"/>
      <c r="AD342"/>
    </row>
    <row r="343" spans="3:30" ht="57">
      <c r="C343" s="11" t="s">
        <v>233</v>
      </c>
      <c r="D343" s="21" t="s">
        <v>234</v>
      </c>
      <c r="E343" s="11"/>
      <c r="T343" s="3">
        <v>440</v>
      </c>
      <c r="U343" s="4">
        <f t="shared" si="12"/>
        <v>35479.376765039604</v>
      </c>
      <c r="V343" s="3">
        <v>145</v>
      </c>
      <c r="W343" t="s">
        <v>422</v>
      </c>
      <c r="X343" s="3">
        <v>1</v>
      </c>
      <c r="Y343"/>
      <c r="Z343"/>
      <c r="AA343"/>
      <c r="AB343"/>
      <c r="AC343"/>
      <c r="AD343"/>
    </row>
    <row r="344" spans="3:30" ht="57">
      <c r="C344" s="11" t="s">
        <v>235</v>
      </c>
      <c r="D344" s="21" t="s">
        <v>236</v>
      </c>
      <c r="E344" s="11"/>
      <c r="T344" s="3">
        <v>440</v>
      </c>
      <c r="U344" s="4">
        <f t="shared" si="12"/>
        <v>37589.090293428177</v>
      </c>
      <c r="V344" s="3">
        <v>146</v>
      </c>
      <c r="W344"/>
      <c r="X344" s="3">
        <v>2</v>
      </c>
      <c r="Y344"/>
      <c r="Z344"/>
      <c r="AA344"/>
      <c r="AB344"/>
      <c r="AC344"/>
      <c r="AD344"/>
    </row>
    <row r="345" spans="3:30" ht="57">
      <c r="C345" s="11" t="s">
        <v>237</v>
      </c>
      <c r="D345" s="21" t="s">
        <v>238</v>
      </c>
      <c r="E345" s="11" t="s">
        <v>239</v>
      </c>
      <c r="T345" s="3">
        <v>440</v>
      </c>
      <c r="U345" s="4">
        <f t="shared" si="12"/>
        <v>39824.253916426343</v>
      </c>
      <c r="V345" s="3">
        <v>147</v>
      </c>
      <c r="W345"/>
      <c r="X345" s="3">
        <v>3</v>
      </c>
      <c r="Y345"/>
      <c r="Z345"/>
      <c r="AA345"/>
      <c r="AB345"/>
      <c r="AC345"/>
      <c r="AD345"/>
    </row>
    <row r="346" spans="3:30" ht="57">
      <c r="C346" s="11" t="s">
        <v>240</v>
      </c>
      <c r="D346" s="21" t="s">
        <v>241</v>
      </c>
      <c r="E346" s="11"/>
      <c r="T346" s="3">
        <v>440</v>
      </c>
      <c r="U346" s="4">
        <f t="shared" si="12"/>
        <v>42192.327284847343</v>
      </c>
      <c r="V346" s="3">
        <v>148</v>
      </c>
      <c r="W346"/>
      <c r="X346" s="3">
        <v>4</v>
      </c>
      <c r="Y346"/>
      <c r="Z346"/>
      <c r="AA346"/>
      <c r="AB346"/>
      <c r="AC346"/>
      <c r="AD346"/>
    </row>
    <row r="347" spans="3:30" ht="57">
      <c r="C347" s="11" t="s">
        <v>242</v>
      </c>
      <c r="D347" s="21" t="s">
        <v>243</v>
      </c>
      <c r="E347" s="11"/>
      <c r="T347" s="3">
        <v>440</v>
      </c>
      <c r="U347" s="4">
        <f t="shared" si="12"/>
        <v>44701.213623424497</v>
      </c>
      <c r="V347" s="3">
        <v>149</v>
      </c>
      <c r="W347"/>
      <c r="X347" s="3">
        <v>5</v>
      </c>
      <c r="Y347"/>
      <c r="Z347"/>
      <c r="AA347"/>
      <c r="AB347"/>
      <c r="AC347"/>
      <c r="AD347"/>
    </row>
    <row r="348" spans="3:30" ht="57">
      <c r="C348" s="11" t="s">
        <v>244</v>
      </c>
      <c r="D348" s="21" t="s">
        <v>245</v>
      </c>
      <c r="E348" s="11"/>
      <c r="T348" s="3">
        <v>440</v>
      </c>
      <c r="U348" s="4">
        <f t="shared" si="12"/>
        <v>47359.28610708921</v>
      </c>
      <c r="V348" s="3">
        <v>150</v>
      </c>
      <c r="W348"/>
      <c r="X348" s="3">
        <v>6</v>
      </c>
      <c r="Y348"/>
      <c r="Z348"/>
      <c r="AA348"/>
      <c r="AB348"/>
      <c r="AC348"/>
      <c r="AD348"/>
    </row>
    <row r="349" spans="3:30" ht="57">
      <c r="C349" s="11" t="s">
        <v>246</v>
      </c>
      <c r="D349" s="21" t="s">
        <v>247</v>
      </c>
      <c r="E349" s="11"/>
      <c r="T349" s="3">
        <v>440</v>
      </c>
      <c r="U349" s="4">
        <f t="shared" si="12"/>
        <v>50175.415805663884</v>
      </c>
      <c r="V349" s="3">
        <v>151</v>
      </c>
      <c r="W349"/>
      <c r="X349" s="3">
        <v>7</v>
      </c>
      <c r="Y349"/>
      <c r="Z349"/>
      <c r="AA349"/>
      <c r="AB349"/>
      <c r="AC349"/>
      <c r="AD349"/>
    </row>
    <row r="350" spans="3:30" ht="57">
      <c r="C350" s="11" t="s">
        <v>248</v>
      </c>
      <c r="D350" s="21" t="s">
        <v>249</v>
      </c>
      <c r="E350" s="11"/>
      <c r="T350" s="3">
        <v>440</v>
      </c>
      <c r="U350" s="4">
        <f t="shared" si="12"/>
        <v>53159.001290233005</v>
      </c>
      <c r="V350" s="3">
        <v>152</v>
      </c>
      <c r="W350"/>
      <c r="X350" s="3">
        <v>8</v>
      </c>
      <c r="Y350"/>
      <c r="Z350"/>
      <c r="AA350"/>
      <c r="AB350"/>
      <c r="AC350"/>
      <c r="AD350"/>
    </row>
    <row r="351" spans="3:30" ht="57">
      <c r="C351" s="11" t="s">
        <v>250</v>
      </c>
      <c r="D351" s="21" t="s">
        <v>251</v>
      </c>
      <c r="E351" s="11"/>
      <c r="T351" s="3">
        <v>440</v>
      </c>
      <c r="U351" s="4">
        <f t="shared" si="12"/>
        <v>56320</v>
      </c>
      <c r="V351" s="3">
        <v>153</v>
      </c>
      <c r="W351"/>
      <c r="X351" s="3">
        <v>9</v>
      </c>
      <c r="Y351"/>
      <c r="Z351"/>
      <c r="AA351"/>
      <c r="AB351"/>
      <c r="AC351"/>
      <c r="AD351"/>
    </row>
    <row r="352" spans="3:30" ht="57">
      <c r="C352" s="11" t="s">
        <v>252</v>
      </c>
      <c r="D352" s="21" t="s">
        <v>253</v>
      </c>
      <c r="E352" s="11"/>
      <c r="T352" s="3">
        <v>440</v>
      </c>
      <c r="U352" s="4">
        <f t="shared" si="12"/>
        <v>59668.961474315496</v>
      </c>
      <c r="V352" s="3">
        <v>154</v>
      </c>
      <c r="W352"/>
      <c r="X352" s="3">
        <v>10</v>
      </c>
      <c r="Y352"/>
      <c r="Z352"/>
      <c r="AA352"/>
      <c r="AB352"/>
      <c r="AC352"/>
      <c r="AD352"/>
    </row>
    <row r="353" spans="3:30" ht="57">
      <c r="C353" s="11" t="s">
        <v>254</v>
      </c>
      <c r="D353" s="21" t="s">
        <v>255</v>
      </c>
      <c r="E353" s="11"/>
      <c r="T353" s="3">
        <v>440</v>
      </c>
      <c r="U353" s="4">
        <f t="shared" si="12"/>
        <v>63217.062560783888</v>
      </c>
      <c r="V353" s="3">
        <v>155</v>
      </c>
      <c r="W353"/>
      <c r="X353" s="3">
        <v>11</v>
      </c>
      <c r="Y353"/>
      <c r="Z353"/>
      <c r="AA353"/>
      <c r="AB353"/>
      <c r="AC353"/>
      <c r="AD353"/>
    </row>
    <row r="354" spans="3:30" ht="57">
      <c r="C354" s="11" t="s">
        <v>256</v>
      </c>
      <c r="D354" s="21" t="s">
        <v>257</v>
      </c>
      <c r="E354" s="11"/>
      <c r="T354" s="3">
        <v>440</v>
      </c>
      <c r="U354" s="4">
        <f t="shared" si="12"/>
        <v>66976.144716953262</v>
      </c>
      <c r="V354" s="3">
        <v>156</v>
      </c>
      <c r="W354"/>
      <c r="X354" s="3">
        <v>12</v>
      </c>
      <c r="Y354"/>
      <c r="Z354"/>
      <c r="AA354"/>
      <c r="AB354"/>
      <c r="AC354"/>
      <c r="AD354"/>
    </row>
    <row r="355" spans="3:30" ht="57">
      <c r="C355" s="11" t="s">
        <v>258</v>
      </c>
      <c r="D355" s="21" t="s">
        <v>259</v>
      </c>
      <c r="E355" s="11"/>
      <c r="T355" s="3">
        <v>440</v>
      </c>
      <c r="U355" s="4">
        <f t="shared" si="12"/>
        <v>70958.753530079222</v>
      </c>
      <c r="V355" s="3">
        <v>157</v>
      </c>
      <c r="W355" t="s">
        <v>423</v>
      </c>
      <c r="X355" s="3">
        <v>1</v>
      </c>
      <c r="Y355"/>
      <c r="Z355"/>
      <c r="AA355"/>
      <c r="AB355"/>
      <c r="AC355"/>
      <c r="AD355"/>
    </row>
    <row r="356" spans="3:30" ht="57">
      <c r="C356" s="11" t="s">
        <v>260</v>
      </c>
      <c r="D356" s="21" t="s">
        <v>261</v>
      </c>
      <c r="E356" s="11"/>
      <c r="T356" s="3">
        <v>440</v>
      </c>
      <c r="U356" s="4">
        <f t="shared" si="12"/>
        <v>75178.18058685631</v>
      </c>
      <c r="V356" s="3">
        <v>158</v>
      </c>
      <c r="W356"/>
      <c r="X356" s="3">
        <v>2</v>
      </c>
      <c r="Y356"/>
      <c r="Z356"/>
      <c r="AA356"/>
      <c r="AB356"/>
      <c r="AC356"/>
      <c r="AD356"/>
    </row>
    <row r="357" spans="3:30" ht="57">
      <c r="C357" s="11" t="s">
        <v>262</v>
      </c>
      <c r="D357" s="21" t="s">
        <v>263</v>
      </c>
      <c r="E357" s="11"/>
      <c r="T357" s="3">
        <v>440</v>
      </c>
      <c r="U357" s="4">
        <f t="shared" si="12"/>
        <v>79648.507832852687</v>
      </c>
      <c r="V357" s="3">
        <v>159</v>
      </c>
      <c r="W357"/>
      <c r="X357" s="3">
        <v>3</v>
      </c>
      <c r="Y357"/>
      <c r="Z357"/>
      <c r="AA357"/>
      <c r="AB357"/>
      <c r="AC357"/>
      <c r="AD357"/>
    </row>
    <row r="358" spans="3:30" ht="57">
      <c r="C358" s="11" t="s">
        <v>264</v>
      </c>
      <c r="D358" s="21" t="s">
        <v>265</v>
      </c>
      <c r="E358" s="11"/>
      <c r="T358" s="3">
        <v>440</v>
      </c>
      <c r="U358" s="4">
        <f t="shared" si="12"/>
        <v>84384.654569694685</v>
      </c>
      <c r="V358" s="3">
        <v>160</v>
      </c>
      <c r="W358"/>
      <c r="X358" s="3">
        <v>4</v>
      </c>
      <c r="Y358"/>
      <c r="Z358"/>
      <c r="AA358"/>
      <c r="AB358"/>
      <c r="AC358"/>
      <c r="AD358"/>
    </row>
    <row r="359" spans="3:30" ht="57">
      <c r="C359" s="11" t="s">
        <v>266</v>
      </c>
      <c r="D359" s="21" t="s">
        <v>267</v>
      </c>
      <c r="E359" s="11"/>
      <c r="T359" s="3">
        <v>440</v>
      </c>
      <c r="U359" s="4">
        <f t="shared" si="12"/>
        <v>89402.427246848994</v>
      </c>
      <c r="V359" s="3">
        <v>161</v>
      </c>
      <c r="W359"/>
      <c r="X359" s="3">
        <v>5</v>
      </c>
      <c r="Y359"/>
      <c r="Z359"/>
      <c r="AA359"/>
      <c r="AB359"/>
      <c r="AC359"/>
      <c r="AD359"/>
    </row>
    <row r="360" spans="3:30" ht="57">
      <c r="C360" s="11" t="s">
        <v>268</v>
      </c>
      <c r="D360" s="21" t="s">
        <v>269</v>
      </c>
      <c r="E360" s="11"/>
      <c r="T360" s="3">
        <v>440</v>
      </c>
      <c r="U360" s="4">
        <f t="shared" si="12"/>
        <v>94718.572214178421</v>
      </c>
      <c r="V360" s="3">
        <v>162</v>
      </c>
      <c r="W360"/>
      <c r="X360" s="3">
        <v>6</v>
      </c>
      <c r="Y360"/>
      <c r="Z360"/>
      <c r="AA360"/>
      <c r="AB360"/>
      <c r="AC360"/>
      <c r="AD360"/>
    </row>
    <row r="361" spans="3:30" ht="57">
      <c r="C361" s="11" t="s">
        <v>270</v>
      </c>
      <c r="D361" s="21" t="s">
        <v>271</v>
      </c>
      <c r="E361" s="11"/>
      <c r="T361" s="3">
        <v>440</v>
      </c>
      <c r="U361" s="4">
        <f t="shared" si="12"/>
        <v>100350.83161132777</v>
      </c>
      <c r="V361" s="3">
        <v>163</v>
      </c>
      <c r="W361"/>
      <c r="X361" s="3">
        <v>7</v>
      </c>
      <c r="Y361"/>
      <c r="Z361"/>
      <c r="AA361"/>
      <c r="AB361"/>
      <c r="AC361"/>
      <c r="AD361"/>
    </row>
    <row r="362" spans="3:30" ht="57">
      <c r="C362" s="11" t="s">
        <v>272</v>
      </c>
      <c r="D362" s="21" t="s">
        <v>273</v>
      </c>
      <c r="E362" s="11"/>
      <c r="T362" s="3">
        <v>440</v>
      </c>
      <c r="U362" s="4">
        <f t="shared" si="12"/>
        <v>106318.00258046592</v>
      </c>
      <c r="V362" s="3">
        <v>164</v>
      </c>
      <c r="W362"/>
      <c r="X362" s="3">
        <v>8</v>
      </c>
      <c r="Y362"/>
      <c r="Z362"/>
      <c r="AA362"/>
      <c r="AB362"/>
      <c r="AC362"/>
      <c r="AD362"/>
    </row>
    <row r="363" spans="3:30" ht="57">
      <c r="C363" s="11" t="s">
        <v>274</v>
      </c>
      <c r="D363" s="21" t="s">
        <v>275</v>
      </c>
      <c r="E363" s="11"/>
      <c r="T363" s="3">
        <v>440</v>
      </c>
      <c r="U363" s="4">
        <f t="shared" si="12"/>
        <v>112640</v>
      </c>
      <c r="V363" s="3">
        <v>165</v>
      </c>
      <c r="W363"/>
      <c r="X363" s="3">
        <v>9</v>
      </c>
      <c r="Y363"/>
      <c r="Z363"/>
      <c r="AA363"/>
      <c r="AB363"/>
      <c r="AC363"/>
      <c r="AD363"/>
    </row>
    <row r="364" spans="3:30" ht="57">
      <c r="C364" s="11" t="s">
        <v>276</v>
      </c>
      <c r="D364" s="21" t="s">
        <v>277</v>
      </c>
      <c r="E364" s="11"/>
      <c r="T364" s="3">
        <v>440</v>
      </c>
      <c r="U364" s="4">
        <f t="shared" si="12"/>
        <v>119337.92294863102</v>
      </c>
      <c r="V364" s="3">
        <v>166</v>
      </c>
      <c r="W364"/>
      <c r="X364" s="3">
        <v>10</v>
      </c>
      <c r="Y364"/>
      <c r="Z364"/>
      <c r="AA364"/>
      <c r="AB364"/>
      <c r="AC364"/>
      <c r="AD364"/>
    </row>
    <row r="365" spans="3:30" ht="57">
      <c r="C365" s="11" t="s">
        <v>278</v>
      </c>
      <c r="D365" s="21" t="s">
        <v>279</v>
      </c>
      <c r="E365" s="11"/>
      <c r="T365" s="3">
        <v>440</v>
      </c>
      <c r="U365" s="4">
        <f t="shared" si="12"/>
        <v>126434.12512156767</v>
      </c>
      <c r="V365" s="3">
        <v>167</v>
      </c>
      <c r="W365"/>
      <c r="X365" s="3">
        <v>11</v>
      </c>
      <c r="Y365"/>
      <c r="Z365"/>
      <c r="AA365"/>
      <c r="AB365"/>
      <c r="AC365"/>
      <c r="AD365"/>
    </row>
    <row r="366" spans="3:30" ht="57">
      <c r="C366" s="11" t="s">
        <v>280</v>
      </c>
      <c r="D366" s="21" t="s">
        <v>281</v>
      </c>
      <c r="E366" s="11"/>
      <c r="T366" s="3">
        <v>440</v>
      </c>
      <c r="U366" s="4">
        <f t="shared" si="12"/>
        <v>133952.28943390641</v>
      </c>
      <c r="V366" s="3">
        <v>168</v>
      </c>
      <c r="W366"/>
      <c r="X366" s="3">
        <v>12</v>
      </c>
      <c r="Y366"/>
      <c r="Z366"/>
      <c r="AA366"/>
      <c r="AB366"/>
      <c r="AC366"/>
      <c r="AD366"/>
    </row>
    <row r="367" spans="3:30" ht="57">
      <c r="C367" s="11" t="s">
        <v>282</v>
      </c>
      <c r="D367" s="21" t="s">
        <v>283</v>
      </c>
      <c r="E367" s="11"/>
      <c r="T367" s="3">
        <v>440</v>
      </c>
      <c r="U367" s="4">
        <f t="shared" si="12"/>
        <v>141917.50706015856</v>
      </c>
      <c r="V367" s="3">
        <v>169</v>
      </c>
      <c r="W367" t="s">
        <v>424</v>
      </c>
      <c r="X367" s="3">
        <v>1</v>
      </c>
      <c r="Y367"/>
      <c r="Z367"/>
      <c r="AA367"/>
      <c r="AB367"/>
      <c r="AC367"/>
      <c r="AD367"/>
    </row>
    <row r="368" spans="3:30" ht="57">
      <c r="C368" s="11" t="s">
        <v>284</v>
      </c>
      <c r="D368" s="21" t="s">
        <v>285</v>
      </c>
      <c r="E368" s="11"/>
      <c r="T368" s="3">
        <v>440</v>
      </c>
      <c r="U368" s="4">
        <f t="shared" si="12"/>
        <v>150356.36117371262</v>
      </c>
      <c r="V368" s="3">
        <v>170</v>
      </c>
      <c r="W368"/>
      <c r="X368" s="3">
        <v>2</v>
      </c>
      <c r="Y368"/>
      <c r="Z368"/>
      <c r="AA368"/>
      <c r="AB368"/>
      <c r="AC368"/>
      <c r="AD368"/>
    </row>
    <row r="369" spans="3:30" ht="108">
      <c r="C369" s="11" t="s">
        <v>286</v>
      </c>
      <c r="D369" s="21" t="s">
        <v>287</v>
      </c>
      <c r="E369" s="11" t="s">
        <v>288</v>
      </c>
      <c r="T369" s="3">
        <v>440</v>
      </c>
      <c r="U369" s="4">
        <f t="shared" si="12"/>
        <v>159297.0156657054</v>
      </c>
      <c r="V369" s="3">
        <v>171</v>
      </c>
      <c r="W369"/>
      <c r="X369" s="3">
        <v>3</v>
      </c>
      <c r="Y369"/>
      <c r="Z369"/>
      <c r="AA369"/>
      <c r="AB369"/>
      <c r="AC369"/>
      <c r="AD369"/>
    </row>
    <row r="370" spans="3:30" ht="28.5">
      <c r="D370" s="19"/>
      <c r="T370" s="3">
        <v>440</v>
      </c>
      <c r="U370" s="4">
        <f t="shared" si="12"/>
        <v>168769.3091393894</v>
      </c>
      <c r="V370" s="3">
        <v>172</v>
      </c>
      <c r="W370"/>
      <c r="X370" s="3">
        <v>4</v>
      </c>
      <c r="Y370"/>
      <c r="Z370"/>
      <c r="AA370"/>
      <c r="AB370"/>
      <c r="AC370"/>
      <c r="AD370"/>
    </row>
    <row r="371" spans="3:30" ht="28.5">
      <c r="D371" s="19"/>
      <c r="T371" s="3">
        <v>440</v>
      </c>
      <c r="U371" s="4">
        <f t="shared" si="12"/>
        <v>178804.85449369784</v>
      </c>
      <c r="V371" s="3">
        <v>173</v>
      </c>
      <c r="W371"/>
      <c r="X371" s="3">
        <v>5</v>
      </c>
      <c r="Y371"/>
      <c r="Z371"/>
      <c r="AA371"/>
      <c r="AB371"/>
      <c r="AC371"/>
      <c r="AD371"/>
    </row>
    <row r="372" spans="3:30" ht="28.5">
      <c r="D372" s="19"/>
      <c r="T372" s="3">
        <v>440</v>
      </c>
      <c r="U372" s="4">
        <f t="shared" si="12"/>
        <v>189437.1444283567</v>
      </c>
      <c r="V372" s="3">
        <v>174</v>
      </c>
      <c r="W372"/>
      <c r="X372" s="3">
        <v>6</v>
      </c>
      <c r="Y372"/>
      <c r="Z372"/>
      <c r="AA372"/>
      <c r="AB372"/>
      <c r="AC372"/>
      <c r="AD372"/>
    </row>
    <row r="373" spans="3:30" ht="28.5">
      <c r="D373" s="19"/>
      <c r="T373" s="3">
        <v>440</v>
      </c>
      <c r="U373" s="4">
        <f t="shared" si="12"/>
        <v>200701.66322265574</v>
      </c>
      <c r="V373" s="3">
        <v>175</v>
      </c>
      <c r="W373"/>
      <c r="X373" s="3">
        <v>7</v>
      </c>
      <c r="Y373"/>
      <c r="Z373"/>
      <c r="AA373"/>
      <c r="AB373"/>
      <c r="AC373"/>
      <c r="AD373"/>
    </row>
    <row r="374" spans="3:30" ht="28.5">
      <c r="D374" s="19"/>
      <c r="T374" s="3">
        <v>440</v>
      </c>
      <c r="U374" s="4">
        <f t="shared" si="12"/>
        <v>212636.00516093188</v>
      </c>
      <c r="V374" s="3">
        <v>176</v>
      </c>
      <c r="W374"/>
      <c r="X374" s="3">
        <v>8</v>
      </c>
      <c r="Y374"/>
      <c r="Z374"/>
      <c r="AA374"/>
      <c r="AB374"/>
      <c r="AC374"/>
      <c r="AD374"/>
    </row>
    <row r="375" spans="3:30" ht="28.5">
      <c r="D375" s="19"/>
      <c r="T375" s="3">
        <v>440</v>
      </c>
      <c r="U375" s="4">
        <f t="shared" si="12"/>
        <v>225280</v>
      </c>
      <c r="V375" s="3">
        <v>177</v>
      </c>
      <c r="W375"/>
      <c r="X375" s="3">
        <v>9</v>
      </c>
      <c r="Y375"/>
      <c r="Z375"/>
      <c r="AA375"/>
      <c r="AB375"/>
      <c r="AC375"/>
      <c r="AD375"/>
    </row>
    <row r="376" spans="3:30" ht="28.5">
      <c r="D376" s="19"/>
      <c r="T376" s="3">
        <v>440</v>
      </c>
      <c r="U376" s="4">
        <f t="shared" si="12"/>
        <v>238675.84589726204</v>
      </c>
      <c r="V376" s="3">
        <v>178</v>
      </c>
      <c r="W376"/>
      <c r="X376" s="3">
        <v>10</v>
      </c>
      <c r="Y376"/>
      <c r="Z376"/>
      <c r="AA376"/>
      <c r="AB376"/>
      <c r="AC376"/>
      <c r="AD376"/>
    </row>
    <row r="377" spans="3:30" ht="28.5">
      <c r="D377" s="19"/>
      <c r="T377" s="3">
        <v>440</v>
      </c>
      <c r="U377" s="4">
        <f t="shared" si="12"/>
        <v>252868.25024313535</v>
      </c>
      <c r="V377" s="3">
        <v>179</v>
      </c>
      <c r="W377"/>
      <c r="X377" s="3">
        <v>11</v>
      </c>
      <c r="Y377"/>
      <c r="Z377"/>
      <c r="AA377"/>
      <c r="AB377"/>
      <c r="AC377"/>
      <c r="AD377"/>
    </row>
    <row r="378" spans="3:30" ht="28.5">
      <c r="D378" s="19"/>
      <c r="T378" s="3">
        <v>440</v>
      </c>
      <c r="U378" s="4">
        <f t="shared" si="12"/>
        <v>267904.57886781282</v>
      </c>
      <c r="V378" s="3">
        <v>180</v>
      </c>
      <c r="W378"/>
      <c r="X378" s="3">
        <v>12</v>
      </c>
      <c r="Y378"/>
      <c r="Z378"/>
      <c r="AA378"/>
      <c r="AB378"/>
      <c r="AC378"/>
      <c r="AD378"/>
    </row>
    <row r="379" spans="3:30" ht="28.5">
      <c r="D379" s="19"/>
      <c r="T379" s="3">
        <v>440</v>
      </c>
      <c r="U379" s="4">
        <f t="shared" si="12"/>
        <v>283835.01412031718</v>
      </c>
      <c r="V379" s="3">
        <v>181</v>
      </c>
      <c r="W379" s="3" t="s">
        <v>425</v>
      </c>
      <c r="X379" s="3">
        <v>1</v>
      </c>
      <c r="Y379"/>
      <c r="Z379"/>
      <c r="AA379"/>
      <c r="AB379"/>
      <c r="AC379"/>
      <c r="AD379"/>
    </row>
    <row r="380" spans="3:30" ht="28.5">
      <c r="D380" s="19"/>
      <c r="T380" s="3">
        <v>440</v>
      </c>
      <c r="U380" s="4">
        <f t="shared" si="12"/>
        <v>300712.7223474253</v>
      </c>
      <c r="V380" s="3">
        <v>182</v>
      </c>
      <c r="X380" s="3">
        <v>2</v>
      </c>
      <c r="Y380"/>
      <c r="Z380"/>
      <c r="AA380"/>
      <c r="AB380"/>
      <c r="AC380"/>
      <c r="AD380"/>
    </row>
    <row r="381" spans="3:30" ht="28.5">
      <c r="D381" s="19"/>
      <c r="T381" s="3">
        <v>440</v>
      </c>
      <c r="U381" s="4">
        <f t="shared" si="12"/>
        <v>318594.03133141081</v>
      </c>
      <c r="V381" s="3">
        <v>183</v>
      </c>
      <c r="X381" s="3">
        <v>3</v>
      </c>
      <c r="Y381"/>
      <c r="Z381"/>
      <c r="AA381"/>
      <c r="AB381"/>
      <c r="AC381"/>
      <c r="AD381"/>
    </row>
    <row r="382" spans="3:30" ht="28.5">
      <c r="D382" s="19"/>
      <c r="T382" s="3">
        <v>440</v>
      </c>
      <c r="U382" s="4">
        <f t="shared" si="12"/>
        <v>337538.61827877886</v>
      </c>
      <c r="V382" s="3">
        <v>184</v>
      </c>
      <c r="X382" s="3">
        <v>4</v>
      </c>
      <c r="Y382"/>
      <c r="Z382"/>
      <c r="AA382"/>
      <c r="AB382"/>
      <c r="AC382"/>
      <c r="AD382"/>
    </row>
    <row r="383" spans="3:30" ht="28.5">
      <c r="D383" s="19"/>
      <c r="T383" s="3">
        <v>440</v>
      </c>
      <c r="U383" s="4">
        <f t="shared" si="12"/>
        <v>357609.70898739574</v>
      </c>
      <c r="V383" s="3">
        <v>185</v>
      </c>
      <c r="X383" s="3">
        <v>5</v>
      </c>
      <c r="Y383"/>
      <c r="Z383"/>
      <c r="AA383"/>
      <c r="AB383"/>
      <c r="AC383"/>
      <c r="AD383"/>
    </row>
    <row r="384" spans="3:30" ht="28.5">
      <c r="D384" s="19"/>
      <c r="T384" s="3">
        <v>440</v>
      </c>
      <c r="U384" s="4">
        <f t="shared" si="12"/>
        <v>378874.28885671345</v>
      </c>
      <c r="V384" s="3">
        <v>186</v>
      </c>
      <c r="X384" s="3">
        <v>6</v>
      </c>
      <c r="Y384"/>
      <c r="Z384"/>
      <c r="AA384"/>
      <c r="AB384"/>
      <c r="AC384"/>
      <c r="AD384"/>
    </row>
    <row r="385" spans="4:30" ht="28.5">
      <c r="D385" s="19"/>
      <c r="T385" s="3">
        <v>440</v>
      </c>
      <c r="U385" s="4">
        <f t="shared" si="12"/>
        <v>401403.32644531154</v>
      </c>
      <c r="V385" s="3">
        <v>187</v>
      </c>
      <c r="X385" s="3">
        <v>7</v>
      </c>
      <c r="Y385"/>
      <c r="Z385"/>
      <c r="AA385"/>
      <c r="AB385"/>
      <c r="AC385"/>
      <c r="AD385"/>
    </row>
    <row r="386" spans="4:30" ht="28.5">
      <c r="D386" s="19"/>
      <c r="T386" s="3">
        <v>440</v>
      </c>
      <c r="U386" s="4">
        <f t="shared" si="12"/>
        <v>425272.0103218634</v>
      </c>
      <c r="V386" s="3">
        <v>188</v>
      </c>
      <c r="X386" s="3">
        <v>8</v>
      </c>
      <c r="Y386"/>
      <c r="Z386"/>
      <c r="AA386"/>
      <c r="AB386"/>
      <c r="AC386"/>
      <c r="AD386"/>
    </row>
    <row r="387" spans="4:30" ht="28.5">
      <c r="D387" s="19"/>
      <c r="T387" s="3">
        <v>440</v>
      </c>
      <c r="U387" s="4">
        <f t="shared" si="12"/>
        <v>450560</v>
      </c>
      <c r="V387" s="3">
        <v>189</v>
      </c>
      <c r="X387" s="3">
        <v>9</v>
      </c>
      <c r="Y387"/>
      <c r="Z387"/>
      <c r="AA387"/>
      <c r="AB387"/>
      <c r="AC387"/>
      <c r="AD387"/>
    </row>
    <row r="388" spans="4:30" ht="28.5">
      <c r="D388" s="19"/>
      <c r="T388" s="3">
        <v>440</v>
      </c>
      <c r="U388" s="4">
        <f t="shared" si="12"/>
        <v>477351.69179452409</v>
      </c>
      <c r="V388" s="3">
        <v>190</v>
      </c>
      <c r="X388" s="3">
        <v>10</v>
      </c>
      <c r="Y388"/>
      <c r="Z388"/>
      <c r="AA388"/>
      <c r="AB388"/>
      <c r="AC388"/>
      <c r="AD388"/>
    </row>
    <row r="389" spans="4:30" ht="28.5">
      <c r="D389" s="19"/>
      <c r="T389" s="3">
        <v>440</v>
      </c>
      <c r="U389" s="4">
        <f t="shared" si="12"/>
        <v>505736.50048627082</v>
      </c>
      <c r="V389" s="3">
        <v>191</v>
      </c>
      <c r="X389" s="3">
        <v>11</v>
      </c>
      <c r="Y389"/>
      <c r="Z389"/>
      <c r="AA389"/>
      <c r="AB389"/>
      <c r="AC389"/>
      <c r="AD389"/>
    </row>
    <row r="390" spans="4:30" ht="28.5">
      <c r="D390" s="19"/>
      <c r="T390" s="3">
        <v>440</v>
      </c>
      <c r="U390" s="4">
        <f t="shared" si="12"/>
        <v>535809.15773562575</v>
      </c>
      <c r="V390" s="3">
        <v>192</v>
      </c>
      <c r="X390" s="3">
        <v>12</v>
      </c>
      <c r="Y390"/>
      <c r="Z390"/>
      <c r="AA390"/>
      <c r="AB390"/>
      <c r="AC390"/>
      <c r="AD390"/>
    </row>
    <row r="391" spans="4:30" ht="28.5">
      <c r="D391" s="19"/>
      <c r="T391" s="3">
        <v>440</v>
      </c>
      <c r="U391" s="4">
        <f t="shared" ref="U391:U454" si="13">T391*POWER(2,(V391-69)/12)</f>
        <v>567670.02824063436</v>
      </c>
      <c r="V391" s="3">
        <v>193</v>
      </c>
      <c r="W391" s="3" t="s">
        <v>426</v>
      </c>
      <c r="X391" s="3">
        <v>1</v>
      </c>
      <c r="Y391"/>
      <c r="Z391"/>
      <c r="AA391"/>
      <c r="AB391"/>
      <c r="AC391"/>
      <c r="AD391"/>
    </row>
    <row r="392" spans="4:30" ht="28.5">
      <c r="D392" s="19"/>
      <c r="T392" s="3">
        <v>440</v>
      </c>
      <c r="U392" s="4">
        <f t="shared" si="13"/>
        <v>601425.44469485013</v>
      </c>
      <c r="V392" s="3">
        <v>194</v>
      </c>
      <c r="X392" s="3">
        <v>2</v>
      </c>
      <c r="Y392"/>
      <c r="Z392"/>
      <c r="AA392"/>
      <c r="AB392"/>
      <c r="AC392"/>
      <c r="AD392"/>
    </row>
    <row r="393" spans="4:30" ht="28.5">
      <c r="D393" s="19"/>
      <c r="T393" s="3">
        <v>440</v>
      </c>
      <c r="U393" s="4">
        <f t="shared" si="13"/>
        <v>637188.06266282173</v>
      </c>
      <c r="V393" s="3">
        <v>195</v>
      </c>
      <c r="X393" s="3">
        <v>3</v>
      </c>
      <c r="Y393"/>
      <c r="Z393"/>
      <c r="AA393"/>
      <c r="AB393"/>
      <c r="AC393"/>
      <c r="AD393"/>
    </row>
    <row r="394" spans="4:30" ht="28.5">
      <c r="D394" s="19"/>
      <c r="T394" s="3">
        <v>440</v>
      </c>
      <c r="U394" s="4">
        <f t="shared" si="13"/>
        <v>675077.23655755771</v>
      </c>
      <c r="V394" s="3">
        <v>196</v>
      </c>
      <c r="X394" s="3">
        <v>4</v>
      </c>
      <c r="Y394"/>
      <c r="Z394"/>
      <c r="AA394"/>
      <c r="AB394"/>
      <c r="AC394"/>
      <c r="AD394"/>
    </row>
    <row r="395" spans="4:30" ht="28.5">
      <c r="D395" s="19"/>
      <c r="T395" s="3">
        <v>440</v>
      </c>
      <c r="U395" s="4">
        <f t="shared" si="13"/>
        <v>715219.41797479161</v>
      </c>
      <c r="V395" s="3">
        <v>197</v>
      </c>
      <c r="X395" s="3">
        <v>5</v>
      </c>
      <c r="Y395"/>
      <c r="Z395"/>
      <c r="AA395"/>
      <c r="AB395"/>
      <c r="AC395"/>
      <c r="AD395"/>
    </row>
    <row r="396" spans="4:30" ht="28.5">
      <c r="D396" s="19"/>
      <c r="T396" s="3">
        <v>440</v>
      </c>
      <c r="U396" s="4">
        <f t="shared" si="13"/>
        <v>757748.5777134269</v>
      </c>
      <c r="V396" s="3">
        <v>198</v>
      </c>
      <c r="X396" s="3">
        <v>6</v>
      </c>
      <c r="Y396"/>
      <c r="Z396"/>
      <c r="AA396"/>
      <c r="AB396"/>
      <c r="AC396"/>
      <c r="AD396"/>
    </row>
    <row r="397" spans="4:30" ht="28.5">
      <c r="D397" s="19"/>
      <c r="T397" s="3">
        <v>440</v>
      </c>
      <c r="U397" s="4">
        <f t="shared" si="13"/>
        <v>802806.65289062238</v>
      </c>
      <c r="V397" s="3">
        <v>199</v>
      </c>
      <c r="X397" s="3">
        <v>7</v>
      </c>
      <c r="Y397"/>
      <c r="Z397"/>
      <c r="AA397"/>
      <c r="AB397"/>
      <c r="AC397"/>
      <c r="AD397"/>
    </row>
    <row r="398" spans="4:30" ht="28.5">
      <c r="D398" s="19"/>
      <c r="T398" s="3">
        <v>440</v>
      </c>
      <c r="U398" s="4">
        <f t="shared" si="13"/>
        <v>850544.02064372692</v>
      </c>
      <c r="V398" s="3">
        <v>200</v>
      </c>
      <c r="X398" s="3">
        <v>8</v>
      </c>
      <c r="Y398"/>
      <c r="Z398"/>
      <c r="AA398"/>
      <c r="AB398"/>
      <c r="AC398"/>
      <c r="AD398"/>
    </row>
    <row r="399" spans="4:30" ht="28.5">
      <c r="D399" s="19"/>
      <c r="T399" s="3">
        <v>440</v>
      </c>
      <c r="U399" s="4">
        <f t="shared" si="13"/>
        <v>901120</v>
      </c>
      <c r="V399" s="3">
        <v>201</v>
      </c>
      <c r="X399" s="3">
        <v>9</v>
      </c>
      <c r="Y399"/>
      <c r="Z399"/>
      <c r="AA399"/>
      <c r="AB399"/>
      <c r="AC399"/>
      <c r="AD399"/>
    </row>
    <row r="400" spans="4:30" ht="28.5">
      <c r="D400" s="19"/>
      <c r="T400" s="3">
        <v>440</v>
      </c>
      <c r="U400" s="4">
        <f t="shared" si="13"/>
        <v>954703.3835890484</v>
      </c>
      <c r="V400" s="3">
        <v>202</v>
      </c>
      <c r="W400"/>
      <c r="X400" s="3">
        <v>10</v>
      </c>
      <c r="Y400"/>
      <c r="Z400"/>
      <c r="AA400"/>
      <c r="AB400"/>
      <c r="AC400"/>
      <c r="AD400"/>
    </row>
    <row r="401" spans="4:30" ht="28.5">
      <c r="D401" s="19"/>
      <c r="T401" s="3">
        <v>440</v>
      </c>
      <c r="U401" s="4">
        <f t="shared" si="13"/>
        <v>1011473.0009725416</v>
      </c>
      <c r="V401" s="3">
        <v>203</v>
      </c>
      <c r="W401"/>
      <c r="X401" s="3">
        <v>11</v>
      </c>
      <c r="Y401"/>
      <c r="Z401"/>
      <c r="AA401"/>
      <c r="AB401"/>
      <c r="AC401"/>
      <c r="AD401"/>
    </row>
    <row r="402" spans="4:30" ht="28.5">
      <c r="D402" s="19"/>
      <c r="T402" s="3">
        <v>440</v>
      </c>
      <c r="U402" s="4">
        <f t="shared" si="13"/>
        <v>1071618.3154712515</v>
      </c>
      <c r="V402" s="3">
        <v>204</v>
      </c>
      <c r="W402"/>
      <c r="X402" s="3">
        <v>12</v>
      </c>
      <c r="Y402"/>
      <c r="Z402"/>
      <c r="AA402"/>
      <c r="AB402"/>
      <c r="AC402"/>
      <c r="AD402"/>
    </row>
    <row r="403" spans="4:30" ht="28.5">
      <c r="D403" s="19"/>
      <c r="T403" s="3">
        <v>440</v>
      </c>
      <c r="U403" s="4">
        <f t="shared" si="13"/>
        <v>1135340.056481268</v>
      </c>
      <c r="V403" s="3">
        <v>205</v>
      </c>
      <c r="W403" t="s">
        <v>427</v>
      </c>
      <c r="X403" s="3">
        <v>1</v>
      </c>
      <c r="Y403"/>
      <c r="Z403"/>
      <c r="AA403"/>
      <c r="AB403"/>
      <c r="AC403"/>
      <c r="AD403"/>
    </row>
    <row r="404" spans="4:30" ht="28.5">
      <c r="D404" s="19"/>
      <c r="T404" s="3">
        <v>440</v>
      </c>
      <c r="U404" s="4">
        <f t="shared" si="13"/>
        <v>1202850.8893897003</v>
      </c>
      <c r="V404" s="3">
        <v>206</v>
      </c>
      <c r="W404"/>
      <c r="X404" s="3">
        <v>2</v>
      </c>
      <c r="Y404"/>
      <c r="Z404"/>
      <c r="AA404"/>
      <c r="AB404"/>
      <c r="AC404"/>
      <c r="AD404"/>
    </row>
    <row r="405" spans="4:30" ht="28.5">
      <c r="D405" s="19"/>
      <c r="T405" s="3">
        <v>440</v>
      </c>
      <c r="U405" s="4">
        <f t="shared" si="13"/>
        <v>1274376.1253256435</v>
      </c>
      <c r="V405" s="3">
        <v>207</v>
      </c>
      <c r="W405"/>
      <c r="X405" s="3">
        <v>3</v>
      </c>
      <c r="Y405"/>
      <c r="Z405"/>
      <c r="AA405"/>
      <c r="AB405"/>
      <c r="AC405"/>
      <c r="AD405"/>
    </row>
    <row r="406" spans="4:30" ht="28.5">
      <c r="D406" s="19"/>
      <c r="T406" s="3">
        <v>440</v>
      </c>
      <c r="U406" s="4">
        <f t="shared" si="13"/>
        <v>1350154.4731151157</v>
      </c>
      <c r="V406" s="3">
        <v>208</v>
      </c>
      <c r="W406"/>
      <c r="X406" s="3">
        <v>4</v>
      </c>
      <c r="Y406"/>
      <c r="Z406"/>
      <c r="AA406"/>
      <c r="AB406"/>
      <c r="AC406"/>
      <c r="AD406"/>
    </row>
    <row r="407" spans="4:30" ht="28.5">
      <c r="D407" s="19"/>
      <c r="T407" s="3">
        <v>440</v>
      </c>
      <c r="U407" s="4">
        <f t="shared" si="13"/>
        <v>1430438.835949582</v>
      </c>
      <c r="V407" s="3">
        <v>209</v>
      </c>
      <c r="W407"/>
      <c r="X407" s="3">
        <v>5</v>
      </c>
      <c r="Y407"/>
      <c r="Z407"/>
      <c r="AA407"/>
      <c r="AB407"/>
      <c r="AC407"/>
      <c r="AD407"/>
    </row>
    <row r="408" spans="4:30" ht="28.5">
      <c r="D408" s="19"/>
      <c r="T408" s="3">
        <v>440</v>
      </c>
      <c r="U408" s="4">
        <f t="shared" si="13"/>
        <v>1515497.1554268554</v>
      </c>
      <c r="V408" s="3">
        <v>210</v>
      </c>
      <c r="W408"/>
      <c r="X408" s="3">
        <v>6</v>
      </c>
      <c r="Y408"/>
      <c r="Z408"/>
      <c r="AA408"/>
      <c r="AB408"/>
      <c r="AC408"/>
      <c r="AD408"/>
    </row>
    <row r="409" spans="4:30" ht="28.5">
      <c r="D409" s="19"/>
      <c r="T409" s="3">
        <v>440</v>
      </c>
      <c r="U409" s="4">
        <f t="shared" si="13"/>
        <v>1605613.3057812462</v>
      </c>
      <c r="V409" s="3">
        <v>211</v>
      </c>
      <c r="W409"/>
      <c r="X409" s="3">
        <v>7</v>
      </c>
      <c r="Y409"/>
      <c r="Z409"/>
      <c r="AA409"/>
      <c r="AB409"/>
      <c r="AC409"/>
      <c r="AD409"/>
    </row>
    <row r="410" spans="4:30" ht="28.5">
      <c r="D410" s="19"/>
      <c r="T410" s="3">
        <v>440</v>
      </c>
      <c r="U410" s="4">
        <f t="shared" si="13"/>
        <v>1701088.0412874538</v>
      </c>
      <c r="V410" s="3">
        <v>212</v>
      </c>
      <c r="W410"/>
      <c r="X410" s="3">
        <v>8</v>
      </c>
      <c r="Y410"/>
      <c r="Z410"/>
      <c r="AA410"/>
      <c r="AB410"/>
      <c r="AC410"/>
      <c r="AD410"/>
    </row>
    <row r="411" spans="4:30" ht="28.5">
      <c r="D411" s="19"/>
      <c r="T411" s="3">
        <v>440</v>
      </c>
      <c r="U411" s="4">
        <f t="shared" si="13"/>
        <v>1802240</v>
      </c>
      <c r="V411" s="3">
        <v>213</v>
      </c>
      <c r="W411"/>
      <c r="X411" s="3">
        <v>9</v>
      </c>
      <c r="Y411"/>
      <c r="Z411"/>
      <c r="AA411"/>
      <c r="AB411"/>
      <c r="AC411"/>
      <c r="AD411"/>
    </row>
    <row r="412" spans="4:30" ht="28.5">
      <c r="D412" s="19"/>
      <c r="T412" s="3">
        <v>440</v>
      </c>
      <c r="U412" s="4">
        <f t="shared" si="13"/>
        <v>1909406.7671780952</v>
      </c>
      <c r="V412" s="3">
        <v>214</v>
      </c>
      <c r="W412"/>
      <c r="X412" s="3">
        <v>10</v>
      </c>
      <c r="Y412"/>
      <c r="Z412"/>
      <c r="AA412"/>
      <c r="AB412"/>
      <c r="AC412"/>
      <c r="AD412"/>
    </row>
    <row r="413" spans="4:30" ht="28.5">
      <c r="D413" s="19"/>
      <c r="T413" s="3">
        <v>440</v>
      </c>
      <c r="U413" s="4">
        <f t="shared" si="13"/>
        <v>2022946.0019450837</v>
      </c>
      <c r="V413" s="3">
        <v>215</v>
      </c>
      <c r="W413"/>
      <c r="X413" s="3">
        <v>11</v>
      </c>
      <c r="Y413"/>
      <c r="Z413"/>
      <c r="AA413"/>
      <c r="AB413"/>
      <c r="AC413"/>
      <c r="AD413"/>
    </row>
    <row r="414" spans="4:30" ht="28.5">
      <c r="D414" s="19"/>
      <c r="T414" s="3">
        <v>440</v>
      </c>
      <c r="U414" s="4">
        <f t="shared" si="13"/>
        <v>2143236.6309425035</v>
      </c>
      <c r="V414" s="3">
        <v>216</v>
      </c>
      <c r="W414"/>
      <c r="X414" s="3">
        <v>12</v>
      </c>
      <c r="Y414"/>
      <c r="Z414"/>
      <c r="AA414"/>
      <c r="AB414"/>
      <c r="AC414"/>
      <c r="AD414"/>
    </row>
    <row r="415" spans="4:30" ht="28.5">
      <c r="D415" s="19"/>
      <c r="T415" s="3">
        <v>440</v>
      </c>
      <c r="U415" s="4">
        <f t="shared" si="13"/>
        <v>2270680.112962536</v>
      </c>
      <c r="V415" s="3">
        <v>217</v>
      </c>
      <c r="W415" t="s">
        <v>428</v>
      </c>
      <c r="X415" s="3">
        <v>1</v>
      </c>
      <c r="Y415"/>
      <c r="Z415"/>
      <c r="AA415"/>
      <c r="AB415"/>
      <c r="AC415"/>
      <c r="AD415"/>
    </row>
    <row r="416" spans="4:30" ht="28.5">
      <c r="D416" s="19"/>
      <c r="T416" s="3">
        <v>440</v>
      </c>
      <c r="U416" s="4">
        <f t="shared" si="13"/>
        <v>2405701.7787794028</v>
      </c>
      <c r="V416" s="3">
        <v>218</v>
      </c>
      <c r="W416"/>
      <c r="X416" s="3">
        <v>2</v>
      </c>
      <c r="Y416"/>
      <c r="Z416"/>
      <c r="AA416"/>
      <c r="AB416"/>
      <c r="AC416"/>
      <c r="AD416"/>
    </row>
    <row r="417" spans="4:30" ht="28.5">
      <c r="D417" s="19"/>
      <c r="T417" s="3">
        <v>440</v>
      </c>
      <c r="U417" s="4">
        <f t="shared" si="13"/>
        <v>2548752.2506512874</v>
      </c>
      <c r="V417" s="3">
        <v>219</v>
      </c>
      <c r="W417"/>
      <c r="X417" s="3">
        <v>3</v>
      </c>
      <c r="Y417"/>
      <c r="Z417"/>
      <c r="AA417"/>
      <c r="AB417"/>
      <c r="AC417"/>
      <c r="AD417"/>
    </row>
    <row r="418" spans="4:30" ht="28.5">
      <c r="D418" s="19"/>
      <c r="T418" s="3">
        <v>440</v>
      </c>
      <c r="U418" s="4">
        <f t="shared" si="13"/>
        <v>2700308.9462302313</v>
      </c>
      <c r="V418" s="3">
        <v>220</v>
      </c>
      <c r="W418"/>
      <c r="X418" s="3">
        <v>4</v>
      </c>
      <c r="Y418"/>
      <c r="Z418"/>
      <c r="AA418"/>
      <c r="AB418"/>
      <c r="AC418"/>
      <c r="AD418"/>
    </row>
    <row r="419" spans="4:30" ht="28.5">
      <c r="D419" s="19"/>
      <c r="T419" s="3">
        <v>440</v>
      </c>
      <c r="U419" s="4">
        <f t="shared" si="13"/>
        <v>2860877.6718991646</v>
      </c>
      <c r="V419" s="3">
        <v>221</v>
      </c>
      <c r="W419"/>
      <c r="X419" s="3">
        <v>5</v>
      </c>
      <c r="Y419"/>
      <c r="Z419"/>
      <c r="AA419"/>
      <c r="AB419"/>
      <c r="AC419"/>
      <c r="AD419"/>
    </row>
    <row r="420" spans="4:30" ht="28.5">
      <c r="D420" s="19"/>
      <c r="T420" s="3">
        <v>440</v>
      </c>
      <c r="U420" s="4">
        <f t="shared" si="13"/>
        <v>3030994.3108537057</v>
      </c>
      <c r="V420" s="3">
        <v>222</v>
      </c>
      <c r="W420"/>
      <c r="X420" s="3">
        <v>6</v>
      </c>
      <c r="Y420"/>
      <c r="Z420"/>
      <c r="AA420"/>
      <c r="AB420"/>
      <c r="AC420"/>
      <c r="AD420"/>
    </row>
    <row r="421" spans="4:30" ht="28.5">
      <c r="D421" s="19"/>
      <c r="T421" s="3">
        <v>440</v>
      </c>
      <c r="U421" s="4">
        <f t="shared" si="13"/>
        <v>3211226.6115624928</v>
      </c>
      <c r="V421" s="3">
        <v>223</v>
      </c>
      <c r="W421"/>
      <c r="X421" s="3">
        <v>7</v>
      </c>
      <c r="Y421"/>
      <c r="Z421"/>
      <c r="AA421"/>
      <c r="AB421"/>
      <c r="AC421"/>
      <c r="AD421"/>
    </row>
    <row r="422" spans="4:30" ht="28.5">
      <c r="D422" s="19"/>
      <c r="T422" s="3">
        <v>440</v>
      </c>
      <c r="U422" s="4">
        <f t="shared" si="13"/>
        <v>3402176.0825749077</v>
      </c>
      <c r="V422" s="3">
        <v>224</v>
      </c>
      <c r="W422"/>
      <c r="X422" s="3">
        <v>8</v>
      </c>
      <c r="Y422"/>
      <c r="Z422"/>
      <c r="AA422"/>
      <c r="AB422"/>
      <c r="AC422"/>
      <c r="AD422"/>
    </row>
    <row r="423" spans="4:30" ht="28.5">
      <c r="D423" s="19"/>
      <c r="T423" s="3">
        <v>440</v>
      </c>
      <c r="U423" s="4">
        <f t="shared" si="13"/>
        <v>3604480</v>
      </c>
      <c r="V423" s="3">
        <v>225</v>
      </c>
      <c r="W423"/>
      <c r="X423" s="3">
        <v>9</v>
      </c>
      <c r="Y423"/>
      <c r="Z423"/>
      <c r="AA423"/>
      <c r="AB423"/>
      <c r="AC423"/>
      <c r="AD423"/>
    </row>
    <row r="424" spans="4:30" ht="28.5">
      <c r="D424" s="19"/>
      <c r="T424" s="3">
        <v>440</v>
      </c>
      <c r="U424" s="4">
        <f t="shared" si="13"/>
        <v>3818813.5343561913</v>
      </c>
      <c r="V424" s="3">
        <v>226</v>
      </c>
      <c r="W424"/>
      <c r="X424" s="3">
        <v>10</v>
      </c>
      <c r="Y424"/>
      <c r="Z424"/>
      <c r="AA424"/>
      <c r="AB424"/>
      <c r="AC424"/>
      <c r="AD424"/>
    </row>
    <row r="425" spans="4:30" ht="28.5">
      <c r="D425" s="19"/>
      <c r="T425" s="3">
        <v>440</v>
      </c>
      <c r="U425" s="4">
        <f t="shared" si="13"/>
        <v>4045892.0038901675</v>
      </c>
      <c r="V425" s="3">
        <v>227</v>
      </c>
      <c r="W425"/>
      <c r="X425" s="3">
        <v>11</v>
      </c>
      <c r="Y425"/>
      <c r="Z425"/>
      <c r="AA425"/>
      <c r="AB425"/>
      <c r="AC425"/>
      <c r="AD425"/>
    </row>
    <row r="426" spans="4:30" ht="28.5">
      <c r="D426" s="19"/>
      <c r="T426" s="3">
        <v>440</v>
      </c>
      <c r="U426" s="4">
        <f t="shared" si="13"/>
        <v>4286473.2618850069</v>
      </c>
      <c r="V426" s="3">
        <v>228</v>
      </c>
      <c r="W426"/>
      <c r="X426" s="3">
        <v>12</v>
      </c>
      <c r="Y426"/>
      <c r="Z426"/>
      <c r="AA426"/>
      <c r="AB426"/>
      <c r="AC426"/>
      <c r="AD426"/>
    </row>
    <row r="427" spans="4:30" ht="28.5">
      <c r="D427" s="19"/>
      <c r="T427" s="3">
        <v>440</v>
      </c>
      <c r="U427" s="4">
        <f t="shared" si="13"/>
        <v>4541360.2259250721</v>
      </c>
      <c r="V427" s="3">
        <v>229</v>
      </c>
      <c r="W427" t="s">
        <v>429</v>
      </c>
      <c r="X427" s="3">
        <v>1</v>
      </c>
      <c r="Y427"/>
      <c r="Z427"/>
      <c r="AA427"/>
      <c r="AB427"/>
      <c r="AC427"/>
      <c r="AD427"/>
    </row>
    <row r="428" spans="4:30" ht="28.5">
      <c r="D428" s="19"/>
      <c r="T428" s="3">
        <v>440</v>
      </c>
      <c r="U428" s="4">
        <f t="shared" si="13"/>
        <v>4811403.5575588066</v>
      </c>
      <c r="V428" s="3">
        <v>230</v>
      </c>
      <c r="W428"/>
      <c r="X428" s="3">
        <v>2</v>
      </c>
      <c r="Y428"/>
      <c r="Z428"/>
      <c r="AA428"/>
      <c r="AB428"/>
      <c r="AC428"/>
      <c r="AD428"/>
    </row>
    <row r="429" spans="4:30" ht="28.5">
      <c r="D429" s="19"/>
      <c r="T429" s="3">
        <v>440</v>
      </c>
      <c r="U429" s="4">
        <f t="shared" si="13"/>
        <v>5097504.5013025748</v>
      </c>
      <c r="V429" s="3">
        <v>231</v>
      </c>
      <c r="W429"/>
      <c r="X429" s="3">
        <v>3</v>
      </c>
      <c r="Y429"/>
      <c r="Z429"/>
      <c r="AA429"/>
      <c r="AB429"/>
      <c r="AC429"/>
      <c r="AD429"/>
    </row>
    <row r="430" spans="4:30" ht="28.5">
      <c r="D430" s="19"/>
      <c r="T430" s="3">
        <v>440</v>
      </c>
      <c r="U430" s="4">
        <f t="shared" si="13"/>
        <v>5400617.8924604636</v>
      </c>
      <c r="V430" s="3">
        <v>232</v>
      </c>
      <c r="W430"/>
      <c r="X430" s="3">
        <v>4</v>
      </c>
      <c r="Y430"/>
      <c r="Z430"/>
      <c r="AA430"/>
      <c r="AB430"/>
      <c r="AC430"/>
      <c r="AD430"/>
    </row>
    <row r="431" spans="4:30" ht="28.5">
      <c r="D431" s="19"/>
      <c r="T431" s="3">
        <v>440</v>
      </c>
      <c r="U431" s="4">
        <f t="shared" si="13"/>
        <v>5721755.3437983291</v>
      </c>
      <c r="V431" s="3">
        <v>233</v>
      </c>
      <c r="W431"/>
      <c r="X431" s="3">
        <v>5</v>
      </c>
      <c r="Y431"/>
      <c r="Z431"/>
      <c r="AA431"/>
      <c r="AB431"/>
      <c r="AC431"/>
      <c r="AD431"/>
    </row>
    <row r="432" spans="4:30" ht="28.5">
      <c r="D432" s="19"/>
      <c r="T432" s="3">
        <v>440</v>
      </c>
      <c r="U432" s="4">
        <f t="shared" si="13"/>
        <v>6061988.6217074124</v>
      </c>
      <c r="V432" s="3">
        <v>234</v>
      </c>
      <c r="W432"/>
      <c r="X432" s="3">
        <v>6</v>
      </c>
      <c r="Y432"/>
      <c r="Z432"/>
      <c r="AA432"/>
      <c r="AB432"/>
      <c r="AC432"/>
      <c r="AD432"/>
    </row>
    <row r="433" spans="4:30" ht="28.5">
      <c r="D433" s="19"/>
      <c r="T433" s="3">
        <v>440</v>
      </c>
      <c r="U433" s="4">
        <f t="shared" si="13"/>
        <v>6422453.2231249865</v>
      </c>
      <c r="V433" s="3">
        <v>235</v>
      </c>
      <c r="W433"/>
      <c r="X433" s="3">
        <v>7</v>
      </c>
      <c r="Y433"/>
      <c r="Z433"/>
      <c r="AA433"/>
      <c r="AB433"/>
      <c r="AC433"/>
      <c r="AD433"/>
    </row>
    <row r="434" spans="4:30" ht="28.5">
      <c r="D434" s="19"/>
      <c r="T434" s="3">
        <v>440</v>
      </c>
      <c r="U434" s="4">
        <f t="shared" si="13"/>
        <v>6804352.1651498163</v>
      </c>
      <c r="V434" s="3">
        <v>236</v>
      </c>
      <c r="W434"/>
      <c r="X434" s="3">
        <v>8</v>
      </c>
      <c r="Y434"/>
      <c r="Z434"/>
      <c r="AA434"/>
      <c r="AB434"/>
      <c r="AC434"/>
      <c r="AD434"/>
    </row>
    <row r="435" spans="4:30" ht="28.5">
      <c r="D435" s="19"/>
      <c r="T435" s="3">
        <v>440</v>
      </c>
      <c r="U435" s="4">
        <f t="shared" si="13"/>
        <v>7208960</v>
      </c>
      <c r="V435" s="3">
        <v>237</v>
      </c>
      <c r="W435"/>
      <c r="X435" s="3">
        <v>9</v>
      </c>
      <c r="Y435"/>
      <c r="Z435"/>
      <c r="AA435"/>
      <c r="AB435"/>
      <c r="AC435"/>
      <c r="AD435"/>
    </row>
    <row r="436" spans="4:30" ht="28.5">
      <c r="D436" s="19"/>
      <c r="T436" s="3">
        <v>440</v>
      </c>
      <c r="U436" s="4">
        <f t="shared" si="13"/>
        <v>7637627.0687123826</v>
      </c>
      <c r="V436" s="3">
        <v>238</v>
      </c>
      <c r="W436"/>
      <c r="X436" s="3">
        <v>10</v>
      </c>
      <c r="Y436"/>
      <c r="Z436"/>
      <c r="AA436"/>
      <c r="AB436"/>
      <c r="AC436"/>
      <c r="AD436"/>
    </row>
    <row r="437" spans="4:30" ht="28.5">
      <c r="D437" s="19"/>
      <c r="T437" s="3">
        <v>440</v>
      </c>
      <c r="U437" s="4">
        <f t="shared" si="13"/>
        <v>8091784.0077803358</v>
      </c>
      <c r="V437" s="3">
        <v>239</v>
      </c>
      <c r="W437"/>
      <c r="X437" s="3">
        <v>11</v>
      </c>
      <c r="Y437"/>
      <c r="Z437"/>
      <c r="AA437"/>
      <c r="AB437"/>
      <c r="AC437"/>
      <c r="AD437"/>
    </row>
    <row r="438" spans="4:30" ht="28.5">
      <c r="D438" s="19"/>
      <c r="T438" s="3">
        <v>440</v>
      </c>
      <c r="U438" s="4">
        <f t="shared" si="13"/>
        <v>8572946.5237700157</v>
      </c>
      <c r="V438" s="3">
        <v>240</v>
      </c>
      <c r="W438"/>
      <c r="X438" s="3">
        <v>12</v>
      </c>
      <c r="Y438"/>
      <c r="Z438"/>
      <c r="AA438"/>
      <c r="AB438"/>
      <c r="AC438"/>
      <c r="AD438"/>
    </row>
    <row r="439" spans="4:30" ht="28.5">
      <c r="D439" s="19"/>
      <c r="T439" s="3">
        <v>440</v>
      </c>
      <c r="U439" s="4">
        <f t="shared" si="13"/>
        <v>9082720.4518501442</v>
      </c>
      <c r="V439" s="3">
        <v>241</v>
      </c>
      <c r="W439" s="3" t="s">
        <v>430</v>
      </c>
      <c r="X439" s="3">
        <v>1</v>
      </c>
      <c r="Y439"/>
      <c r="Z439"/>
      <c r="AA439"/>
      <c r="AB439"/>
      <c r="AC439"/>
      <c r="AD439"/>
    </row>
    <row r="440" spans="4:30" ht="28.5">
      <c r="D440" s="19"/>
      <c r="T440" s="3">
        <v>440</v>
      </c>
      <c r="U440" s="4">
        <f t="shared" si="13"/>
        <v>9622807.1151175965</v>
      </c>
      <c r="V440" s="3">
        <v>242</v>
      </c>
      <c r="X440" s="3">
        <v>2</v>
      </c>
      <c r="Y440"/>
      <c r="Z440"/>
      <c r="AA440"/>
      <c r="AB440"/>
      <c r="AC440"/>
      <c r="AD440"/>
    </row>
    <row r="441" spans="4:30" ht="28.5">
      <c r="D441" s="19"/>
      <c r="T441" s="3">
        <v>440</v>
      </c>
      <c r="U441" s="4">
        <f t="shared" si="13"/>
        <v>10195009.002605151</v>
      </c>
      <c r="V441" s="3">
        <v>243</v>
      </c>
      <c r="X441" s="3">
        <v>3</v>
      </c>
      <c r="Y441"/>
      <c r="Z441"/>
      <c r="AA441"/>
      <c r="AB441"/>
      <c r="AC441"/>
      <c r="AD441"/>
    </row>
    <row r="442" spans="4:30" ht="28.5">
      <c r="D442" s="19"/>
      <c r="T442" s="3">
        <v>440</v>
      </c>
      <c r="U442" s="4">
        <f t="shared" si="13"/>
        <v>10801235.784920929</v>
      </c>
      <c r="V442" s="3">
        <v>244</v>
      </c>
      <c r="X442" s="3">
        <v>4</v>
      </c>
      <c r="Y442"/>
      <c r="Z442"/>
      <c r="AA442"/>
      <c r="AB442"/>
      <c r="AC442"/>
      <c r="AD442"/>
    </row>
    <row r="443" spans="4:30" ht="28.5">
      <c r="D443" s="19"/>
      <c r="T443" s="3">
        <v>440</v>
      </c>
      <c r="U443" s="4">
        <f t="shared" si="13"/>
        <v>11443510.68759666</v>
      </c>
      <c r="V443" s="3">
        <v>245</v>
      </c>
      <c r="X443" s="3">
        <v>5</v>
      </c>
      <c r="Y443"/>
      <c r="Z443"/>
      <c r="AA443"/>
      <c r="AB443"/>
      <c r="AC443"/>
      <c r="AD443"/>
    </row>
    <row r="444" spans="4:30" ht="28.5">
      <c r="D444" s="19"/>
      <c r="T444" s="3">
        <v>440</v>
      </c>
      <c r="U444" s="4">
        <f t="shared" si="13"/>
        <v>12123977.243414825</v>
      </c>
      <c r="V444" s="3">
        <v>246</v>
      </c>
      <c r="X444" s="3">
        <v>6</v>
      </c>
      <c r="Y444"/>
      <c r="Z444"/>
      <c r="AA444"/>
      <c r="AB444"/>
      <c r="AC444"/>
      <c r="AD444"/>
    </row>
    <row r="445" spans="4:30" ht="28.5">
      <c r="D445" s="19"/>
      <c r="T445" s="3">
        <v>440</v>
      </c>
      <c r="U445" s="4">
        <f t="shared" si="13"/>
        <v>12844906.446249951</v>
      </c>
      <c r="V445" s="3">
        <v>247</v>
      </c>
      <c r="X445" s="3">
        <v>7</v>
      </c>
      <c r="Y445"/>
      <c r="Z445"/>
      <c r="AA445"/>
      <c r="AB445"/>
      <c r="AC445"/>
      <c r="AD445"/>
    </row>
    <row r="446" spans="4:30" ht="28.5">
      <c r="D446" s="19"/>
      <c r="T446" s="3">
        <v>440</v>
      </c>
      <c r="U446" s="4">
        <f t="shared" si="13"/>
        <v>13608704.330299633</v>
      </c>
      <c r="V446" s="3">
        <v>248</v>
      </c>
      <c r="X446" s="3">
        <v>8</v>
      </c>
      <c r="Y446"/>
      <c r="Z446"/>
      <c r="AA446"/>
      <c r="AB446"/>
      <c r="AC446"/>
      <c r="AD446"/>
    </row>
    <row r="447" spans="4:30" ht="28.5">
      <c r="D447" s="19"/>
      <c r="T447" s="3">
        <v>440</v>
      </c>
      <c r="U447" s="4">
        <f t="shared" si="13"/>
        <v>14417920</v>
      </c>
      <c r="V447" s="3">
        <v>249</v>
      </c>
      <c r="X447" s="3">
        <v>9</v>
      </c>
      <c r="Y447"/>
      <c r="Z447"/>
      <c r="AA447"/>
      <c r="AB447"/>
      <c r="AC447"/>
      <c r="AD447"/>
    </row>
    <row r="448" spans="4:30" ht="28.5">
      <c r="D448" s="19"/>
      <c r="T448" s="3">
        <v>440</v>
      </c>
      <c r="U448" s="4">
        <f t="shared" si="13"/>
        <v>15275254.137424765</v>
      </c>
      <c r="V448" s="3">
        <v>250</v>
      </c>
      <c r="X448" s="3">
        <v>10</v>
      </c>
      <c r="Y448"/>
      <c r="Z448"/>
      <c r="AA448"/>
      <c r="AB448"/>
      <c r="AC448"/>
      <c r="AD448"/>
    </row>
    <row r="449" spans="4:30" ht="28.5">
      <c r="D449" s="19"/>
      <c r="T449" s="3">
        <v>440</v>
      </c>
      <c r="U449" s="4">
        <f t="shared" si="13"/>
        <v>16183568.015560672</v>
      </c>
      <c r="V449" s="3">
        <v>251</v>
      </c>
      <c r="X449" s="3">
        <v>11</v>
      </c>
      <c r="Y449"/>
      <c r="Z449"/>
      <c r="AA449"/>
      <c r="AB449"/>
      <c r="AC449"/>
      <c r="AD449"/>
    </row>
    <row r="450" spans="4:30" ht="28.5">
      <c r="D450" s="19"/>
      <c r="T450" s="3">
        <v>440</v>
      </c>
      <c r="U450" s="4">
        <f t="shared" si="13"/>
        <v>17145893.047540031</v>
      </c>
      <c r="V450" s="3">
        <v>252</v>
      </c>
      <c r="X450" s="3">
        <v>12</v>
      </c>
      <c r="Y450"/>
      <c r="Z450"/>
      <c r="AA450"/>
      <c r="AB450"/>
      <c r="AC450"/>
      <c r="AD450"/>
    </row>
    <row r="451" spans="4:30" ht="28.5">
      <c r="D451" s="19"/>
      <c r="T451" s="3">
        <v>440</v>
      </c>
      <c r="U451" s="4">
        <f t="shared" si="13"/>
        <v>18165440.903700292</v>
      </c>
      <c r="V451" s="3">
        <v>253</v>
      </c>
      <c r="W451" s="3" t="s">
        <v>431</v>
      </c>
      <c r="X451" s="3">
        <v>1</v>
      </c>
      <c r="Y451"/>
      <c r="Z451"/>
      <c r="AA451"/>
      <c r="AB451"/>
      <c r="AC451"/>
      <c r="AD451"/>
    </row>
    <row r="452" spans="4:30" ht="28.5">
      <c r="D452" s="19"/>
      <c r="T452" s="3">
        <v>440</v>
      </c>
      <c r="U452" s="4">
        <f t="shared" si="13"/>
        <v>19245614.230235193</v>
      </c>
      <c r="V452" s="3">
        <v>254</v>
      </c>
      <c r="X452" s="3">
        <v>2</v>
      </c>
      <c r="Y452"/>
      <c r="Z452"/>
      <c r="AA452"/>
      <c r="AB452"/>
      <c r="AC452"/>
      <c r="AD452"/>
    </row>
    <row r="453" spans="4:30" ht="28.5">
      <c r="D453" s="19"/>
      <c r="T453" s="3">
        <v>440</v>
      </c>
      <c r="U453" s="4">
        <f t="shared" si="13"/>
        <v>20390018.005210306</v>
      </c>
      <c r="V453" s="3">
        <v>255</v>
      </c>
      <c r="X453" s="3">
        <v>3</v>
      </c>
      <c r="Y453"/>
      <c r="Z453"/>
      <c r="AA453"/>
      <c r="AB453"/>
      <c r="AC453"/>
      <c r="AD453"/>
    </row>
    <row r="454" spans="4:30" ht="28.5">
      <c r="D454" s="19"/>
      <c r="T454" s="3">
        <v>440</v>
      </c>
      <c r="U454" s="4">
        <f t="shared" si="13"/>
        <v>21602471.569841858</v>
      </c>
      <c r="V454" s="3">
        <v>256</v>
      </c>
      <c r="X454" s="3">
        <v>4</v>
      </c>
      <c r="Y454"/>
      <c r="Z454"/>
      <c r="AA454"/>
      <c r="AB454"/>
      <c r="AC454"/>
      <c r="AD454"/>
    </row>
    <row r="455" spans="4:30" ht="28.5">
      <c r="D455" s="19"/>
      <c r="T455" s="3">
        <v>440</v>
      </c>
      <c r="U455" s="4">
        <f t="shared" ref="U455:U518" si="14">T455*POWER(2,(V455-69)/12)</f>
        <v>22887021.37519332</v>
      </c>
      <c r="V455" s="3">
        <v>257</v>
      </c>
      <c r="X455" s="3">
        <v>5</v>
      </c>
      <c r="Y455"/>
      <c r="Z455"/>
      <c r="AA455"/>
      <c r="AB455"/>
      <c r="AC455"/>
      <c r="AD455"/>
    </row>
    <row r="456" spans="4:30" ht="28.5">
      <c r="D456" s="19"/>
      <c r="T456" s="3">
        <v>440</v>
      </c>
      <c r="U456" s="4">
        <f t="shared" si="14"/>
        <v>24247954.486829653</v>
      </c>
      <c r="V456" s="3">
        <v>258</v>
      </c>
      <c r="X456" s="3">
        <v>6</v>
      </c>
      <c r="Y456"/>
      <c r="Z456"/>
      <c r="AA456"/>
      <c r="AB456"/>
      <c r="AC456"/>
      <c r="AD456"/>
    </row>
    <row r="457" spans="4:30" ht="28.5">
      <c r="D457" s="19"/>
      <c r="T457" s="3">
        <v>440</v>
      </c>
      <c r="U457" s="4">
        <f t="shared" si="14"/>
        <v>25689812.892499905</v>
      </c>
      <c r="V457" s="3">
        <v>259</v>
      </c>
      <c r="X457" s="3">
        <v>7</v>
      </c>
      <c r="Y457"/>
      <c r="Z457"/>
      <c r="AA457"/>
      <c r="AB457"/>
      <c r="AC457"/>
      <c r="AD457"/>
    </row>
    <row r="458" spans="4:30" ht="28.5">
      <c r="D458" s="19"/>
      <c r="T458" s="3">
        <v>440</v>
      </c>
      <c r="U458" s="4">
        <f t="shared" si="14"/>
        <v>27217408.660599269</v>
      </c>
      <c r="V458" s="3">
        <v>260</v>
      </c>
      <c r="X458" s="3">
        <v>8</v>
      </c>
      <c r="Y458"/>
      <c r="Z458"/>
      <c r="AA458"/>
      <c r="AB458"/>
      <c r="AC458"/>
      <c r="AD458"/>
    </row>
    <row r="459" spans="4:30" ht="28.5">
      <c r="D459" s="19"/>
      <c r="T459" s="3">
        <v>440</v>
      </c>
      <c r="U459" s="4">
        <f t="shared" si="14"/>
        <v>28835840</v>
      </c>
      <c r="V459" s="3">
        <v>261</v>
      </c>
      <c r="X459" s="3">
        <v>9</v>
      </c>
      <c r="Y459"/>
      <c r="Z459"/>
      <c r="AA459"/>
      <c r="AB459"/>
      <c r="AC459"/>
      <c r="AD459"/>
    </row>
    <row r="460" spans="4:30" ht="28.5">
      <c r="D460" s="19"/>
      <c r="T460" s="3">
        <v>440</v>
      </c>
      <c r="U460" s="4">
        <f t="shared" si="14"/>
        <v>30550508.274849478</v>
      </c>
      <c r="V460" s="3">
        <v>262</v>
      </c>
      <c r="W460"/>
      <c r="X460" s="3">
        <v>10</v>
      </c>
      <c r="Y460"/>
      <c r="Z460"/>
      <c r="AA460"/>
      <c r="AB460"/>
      <c r="AC460"/>
      <c r="AD460"/>
    </row>
    <row r="461" spans="4:30" ht="28.5">
      <c r="D461" s="19"/>
      <c r="T461" s="3">
        <v>440</v>
      </c>
      <c r="U461" s="4">
        <f t="shared" si="14"/>
        <v>32367136.031121351</v>
      </c>
      <c r="V461" s="3">
        <v>263</v>
      </c>
      <c r="W461"/>
      <c r="X461" s="3">
        <v>11</v>
      </c>
      <c r="Y461"/>
      <c r="Z461"/>
      <c r="AA461"/>
      <c r="AB461"/>
      <c r="AC461"/>
      <c r="AD461"/>
    </row>
    <row r="462" spans="4:30" ht="28.5">
      <c r="D462" s="19"/>
      <c r="T462" s="3">
        <v>440</v>
      </c>
      <c r="U462" s="4">
        <f t="shared" si="14"/>
        <v>34291786.09508007</v>
      </c>
      <c r="V462" s="3">
        <v>264</v>
      </c>
      <c r="W462"/>
      <c r="X462" s="3">
        <v>12</v>
      </c>
      <c r="Y462"/>
      <c r="Z462"/>
      <c r="AA462"/>
      <c r="AB462"/>
      <c r="AC462"/>
      <c r="AD462"/>
    </row>
    <row r="463" spans="4:30" ht="28.5">
      <c r="D463" s="19"/>
      <c r="T463" s="3">
        <v>440</v>
      </c>
      <c r="U463" s="4">
        <f t="shared" si="14"/>
        <v>36330881.807400525</v>
      </c>
      <c r="V463" s="3">
        <v>265</v>
      </c>
      <c r="W463" t="s">
        <v>432</v>
      </c>
      <c r="X463" s="3">
        <v>1</v>
      </c>
      <c r="Y463"/>
      <c r="Z463"/>
      <c r="AA463"/>
      <c r="AB463"/>
      <c r="AC463"/>
      <c r="AD463"/>
    </row>
    <row r="464" spans="4:30" ht="28.5">
      <c r="D464" s="19"/>
      <c r="T464" s="3">
        <v>440</v>
      </c>
      <c r="U464" s="4">
        <f t="shared" si="14"/>
        <v>38491228.460470453</v>
      </c>
      <c r="V464" s="3">
        <v>266</v>
      </c>
      <c r="W464"/>
      <c r="X464" s="3">
        <v>2</v>
      </c>
      <c r="Y464"/>
      <c r="Z464"/>
      <c r="AA464"/>
      <c r="AB464"/>
      <c r="AC464"/>
      <c r="AD464"/>
    </row>
    <row r="465" spans="4:30" ht="28.5">
      <c r="D465" s="19"/>
      <c r="T465" s="3">
        <v>440</v>
      </c>
      <c r="U465" s="4">
        <f t="shared" si="14"/>
        <v>40780036.010420538</v>
      </c>
      <c r="V465" s="3">
        <v>267</v>
      </c>
      <c r="W465"/>
      <c r="X465" s="3">
        <v>3</v>
      </c>
      <c r="Y465"/>
      <c r="Z465"/>
      <c r="AA465"/>
      <c r="AB465"/>
      <c r="AC465"/>
      <c r="AD465"/>
    </row>
    <row r="466" spans="4:30" ht="28.5">
      <c r="D466" s="19"/>
      <c r="T466" s="3">
        <v>440</v>
      </c>
      <c r="U466" s="4">
        <f t="shared" si="14"/>
        <v>43204943.139683641</v>
      </c>
      <c r="V466" s="3">
        <v>268</v>
      </c>
      <c r="W466"/>
      <c r="X466" s="3">
        <v>4</v>
      </c>
      <c r="Y466"/>
      <c r="Z466"/>
      <c r="AA466"/>
      <c r="AB466"/>
      <c r="AC466"/>
      <c r="AD466"/>
    </row>
    <row r="467" spans="4:30" ht="28.5">
      <c r="D467" s="19"/>
      <c r="T467" s="3">
        <v>440</v>
      </c>
      <c r="U467" s="4">
        <f t="shared" si="14"/>
        <v>45774042.75038673</v>
      </c>
      <c r="V467" s="3">
        <v>269</v>
      </c>
      <c r="W467"/>
      <c r="X467" s="3">
        <v>5</v>
      </c>
      <c r="Y467"/>
      <c r="Z467"/>
      <c r="AA467"/>
      <c r="AB467"/>
      <c r="AC467"/>
      <c r="AD467"/>
    </row>
    <row r="468" spans="4:30" ht="28.5">
      <c r="D468" s="19"/>
      <c r="T468" s="3">
        <v>440</v>
      </c>
      <c r="U468" s="4">
        <f t="shared" si="14"/>
        <v>48495908.973659307</v>
      </c>
      <c r="V468" s="3">
        <v>270</v>
      </c>
      <c r="W468"/>
      <c r="X468" s="3">
        <v>6</v>
      </c>
      <c r="Y468"/>
      <c r="Z468"/>
      <c r="AA468"/>
      <c r="AB468"/>
      <c r="AC468"/>
      <c r="AD468"/>
    </row>
    <row r="469" spans="4:30" ht="28.5">
      <c r="D469" s="19"/>
      <c r="T469" s="3">
        <v>440</v>
      </c>
      <c r="U469" s="4">
        <f t="shared" si="14"/>
        <v>51379625.784999818</v>
      </c>
      <c r="V469" s="3">
        <v>271</v>
      </c>
      <c r="W469"/>
      <c r="X469" s="3">
        <v>7</v>
      </c>
      <c r="Y469"/>
      <c r="Z469"/>
      <c r="AA469"/>
      <c r="AB469"/>
      <c r="AC469"/>
      <c r="AD469"/>
    </row>
    <row r="470" spans="4:30" ht="28.5">
      <c r="D470" s="19"/>
      <c r="T470" s="3">
        <v>440</v>
      </c>
      <c r="U470" s="4">
        <f t="shared" si="14"/>
        <v>54434817.321198545</v>
      </c>
      <c r="V470" s="3">
        <v>272</v>
      </c>
      <c r="W470"/>
      <c r="X470" s="3">
        <v>8</v>
      </c>
      <c r="Y470"/>
      <c r="Z470"/>
      <c r="AA470"/>
      <c r="AB470"/>
      <c r="AC470"/>
      <c r="AD470"/>
    </row>
    <row r="471" spans="4:30" ht="28.5">
      <c r="D471" s="19"/>
      <c r="T471" s="3">
        <v>440</v>
      </c>
      <c r="U471" s="4">
        <f t="shared" si="14"/>
        <v>57671680</v>
      </c>
      <c r="V471" s="3">
        <v>273</v>
      </c>
      <c r="W471"/>
      <c r="X471" s="3">
        <v>9</v>
      </c>
      <c r="Y471"/>
      <c r="Z471"/>
      <c r="AA471"/>
      <c r="AB471"/>
      <c r="AC471"/>
      <c r="AD471"/>
    </row>
    <row r="472" spans="4:30" ht="28.5">
      <c r="D472" s="19"/>
      <c r="T472" s="3">
        <v>440</v>
      </c>
      <c r="U472" s="4">
        <f t="shared" si="14"/>
        <v>61101016.549698971</v>
      </c>
      <c r="V472" s="3">
        <v>274</v>
      </c>
      <c r="W472"/>
      <c r="X472" s="3">
        <v>10</v>
      </c>
      <c r="Y472"/>
      <c r="Z472"/>
      <c r="AA472"/>
      <c r="AB472"/>
      <c r="AC472"/>
      <c r="AD472"/>
    </row>
    <row r="473" spans="4:30" ht="28.5">
      <c r="D473" s="19"/>
      <c r="T473" s="3">
        <v>440</v>
      </c>
      <c r="U473" s="4">
        <f t="shared" si="14"/>
        <v>64734272.062242702</v>
      </c>
      <c r="V473" s="3">
        <v>275</v>
      </c>
      <c r="W473"/>
      <c r="X473" s="3">
        <v>11</v>
      </c>
      <c r="Y473"/>
      <c r="Z473"/>
      <c r="AA473"/>
      <c r="AB473"/>
      <c r="AC473"/>
      <c r="AD473"/>
    </row>
    <row r="474" spans="4:30" ht="28.5">
      <c r="D474" s="19"/>
      <c r="T474" s="3">
        <v>440</v>
      </c>
      <c r="U474" s="4">
        <f t="shared" si="14"/>
        <v>68583572.19016014</v>
      </c>
      <c r="V474" s="3">
        <v>276</v>
      </c>
      <c r="W474"/>
      <c r="X474" s="3">
        <v>12</v>
      </c>
      <c r="Y474"/>
      <c r="Z474"/>
      <c r="AA474"/>
      <c r="AB474"/>
      <c r="AC474"/>
      <c r="AD474"/>
    </row>
    <row r="475" spans="4:30" ht="28.5">
      <c r="D475" s="19"/>
      <c r="T475" s="3">
        <v>440</v>
      </c>
      <c r="U475" s="4">
        <f t="shared" si="14"/>
        <v>72661763.614801064</v>
      </c>
      <c r="V475" s="3">
        <v>277</v>
      </c>
      <c r="W475" t="s">
        <v>433</v>
      </c>
      <c r="X475" s="3">
        <v>1</v>
      </c>
      <c r="Y475"/>
      <c r="Z475"/>
      <c r="AA475"/>
      <c r="AB475"/>
      <c r="AC475"/>
      <c r="AD475"/>
    </row>
    <row r="476" spans="4:30" ht="28.5">
      <c r="D476" s="19"/>
      <c r="T476" s="3">
        <v>440</v>
      </c>
      <c r="U476" s="4">
        <f t="shared" si="14"/>
        <v>76982456.920940921</v>
      </c>
      <c r="V476" s="3">
        <v>278</v>
      </c>
      <c r="W476"/>
      <c r="X476" s="3">
        <v>2</v>
      </c>
      <c r="Y476"/>
      <c r="Z476"/>
      <c r="AA476"/>
      <c r="AB476"/>
      <c r="AC476"/>
      <c r="AD476"/>
    </row>
    <row r="477" spans="4:30" ht="28.5">
      <c r="D477" s="19"/>
      <c r="T477" s="3">
        <v>440</v>
      </c>
      <c r="U477" s="4">
        <f t="shared" si="14"/>
        <v>81560072.020841077</v>
      </c>
      <c r="V477" s="3">
        <v>279</v>
      </c>
      <c r="W477"/>
      <c r="X477" s="3">
        <v>3</v>
      </c>
      <c r="Y477"/>
      <c r="Z477"/>
      <c r="AA477"/>
      <c r="AB477"/>
      <c r="AC477"/>
      <c r="AD477"/>
    </row>
    <row r="478" spans="4:30" ht="28.5">
      <c r="D478" s="19"/>
      <c r="T478" s="3">
        <v>440</v>
      </c>
      <c r="U478" s="4">
        <f t="shared" si="14"/>
        <v>86409886.279367283</v>
      </c>
      <c r="V478" s="3">
        <v>280</v>
      </c>
      <c r="W478"/>
      <c r="X478" s="3">
        <v>4</v>
      </c>
      <c r="Y478"/>
      <c r="Z478"/>
      <c r="AA478"/>
      <c r="AB478"/>
      <c r="AC478"/>
      <c r="AD478"/>
    </row>
    <row r="479" spans="4:30" ht="28.5">
      <c r="D479" s="19"/>
      <c r="T479" s="3">
        <v>440</v>
      </c>
      <c r="U479" s="4">
        <f t="shared" si="14"/>
        <v>91548085.50077346</v>
      </c>
      <c r="V479" s="3">
        <v>281</v>
      </c>
      <c r="W479"/>
      <c r="X479" s="3">
        <v>5</v>
      </c>
      <c r="Y479"/>
      <c r="Z479"/>
      <c r="AA479"/>
      <c r="AB479"/>
      <c r="AC479"/>
      <c r="AD479"/>
    </row>
    <row r="480" spans="4:30" ht="28.5">
      <c r="D480" s="19"/>
      <c r="T480" s="3">
        <v>440</v>
      </c>
      <c r="U480" s="4">
        <f t="shared" si="14"/>
        <v>96991817.947318614</v>
      </c>
      <c r="V480" s="3">
        <v>282</v>
      </c>
      <c r="W480"/>
      <c r="X480" s="3">
        <v>6</v>
      </c>
      <c r="Y480"/>
      <c r="Z480"/>
      <c r="AA480"/>
      <c r="AB480"/>
      <c r="AC480"/>
      <c r="AD480"/>
    </row>
    <row r="481" spans="4:30" ht="28.5">
      <c r="D481" s="19"/>
      <c r="T481" s="3">
        <v>440</v>
      </c>
      <c r="U481" s="4">
        <f t="shared" si="14"/>
        <v>102759251.56999964</v>
      </c>
      <c r="V481" s="3">
        <v>283</v>
      </c>
      <c r="W481"/>
      <c r="X481" s="3">
        <v>7</v>
      </c>
      <c r="Y481"/>
      <c r="Z481"/>
      <c r="AA481"/>
      <c r="AB481"/>
      <c r="AC481"/>
      <c r="AD481"/>
    </row>
    <row r="482" spans="4:30" ht="28.5">
      <c r="D482" s="19"/>
      <c r="T482" s="3">
        <v>440</v>
      </c>
      <c r="U482" s="4">
        <f t="shared" si="14"/>
        <v>108869634.64239711</v>
      </c>
      <c r="V482" s="3">
        <v>284</v>
      </c>
      <c r="W482"/>
      <c r="X482" s="3">
        <v>8</v>
      </c>
      <c r="Y482"/>
      <c r="Z482"/>
      <c r="AA482"/>
      <c r="AB482"/>
      <c r="AC482"/>
      <c r="AD482"/>
    </row>
    <row r="483" spans="4:30" ht="28.5">
      <c r="D483" s="19"/>
      <c r="T483" s="3">
        <v>440</v>
      </c>
      <c r="U483" s="4">
        <f t="shared" si="14"/>
        <v>115343360</v>
      </c>
      <c r="V483" s="3">
        <v>285</v>
      </c>
      <c r="W483"/>
      <c r="X483" s="3">
        <v>9</v>
      </c>
      <c r="Y483"/>
      <c r="Z483"/>
      <c r="AA483"/>
      <c r="AB483"/>
      <c r="AC483"/>
      <c r="AD483"/>
    </row>
    <row r="484" spans="4:30" ht="28.5">
      <c r="D484" s="19"/>
      <c r="T484" s="3">
        <v>440</v>
      </c>
      <c r="U484" s="4">
        <f t="shared" si="14"/>
        <v>122202033.09939794</v>
      </c>
      <c r="V484" s="3">
        <v>286</v>
      </c>
      <c r="W484"/>
      <c r="X484" s="3">
        <v>10</v>
      </c>
      <c r="Y484"/>
      <c r="Z484"/>
      <c r="AA484"/>
      <c r="AB484"/>
      <c r="AC484"/>
      <c r="AD484"/>
    </row>
    <row r="485" spans="4:30" ht="28.5">
      <c r="D485" s="19"/>
      <c r="T485" s="3">
        <v>440</v>
      </c>
      <c r="U485" s="4">
        <f t="shared" si="14"/>
        <v>129468544.1244854</v>
      </c>
      <c r="V485" s="3">
        <v>287</v>
      </c>
      <c r="W485"/>
      <c r="X485" s="3">
        <v>11</v>
      </c>
      <c r="Y485"/>
      <c r="Z485"/>
      <c r="AA485"/>
      <c r="AB485"/>
      <c r="AC485"/>
      <c r="AD485"/>
    </row>
    <row r="486" spans="4:30" ht="28.5">
      <c r="D486" s="19"/>
      <c r="T486" s="3">
        <v>440</v>
      </c>
      <c r="U486" s="4">
        <f t="shared" si="14"/>
        <v>137167144.38032031</v>
      </c>
      <c r="V486" s="3">
        <v>288</v>
      </c>
      <c r="W486"/>
      <c r="X486" s="3">
        <v>12</v>
      </c>
      <c r="Y486"/>
      <c r="Z486"/>
      <c r="AA486"/>
      <c r="AB486"/>
      <c r="AC486"/>
      <c r="AD486"/>
    </row>
    <row r="487" spans="4:30" ht="28.5">
      <c r="D487" s="19"/>
      <c r="T487" s="3">
        <v>440</v>
      </c>
      <c r="U487" s="4">
        <f t="shared" si="14"/>
        <v>145323527.22960213</v>
      </c>
      <c r="V487" s="3">
        <v>289</v>
      </c>
      <c r="W487" t="s">
        <v>434</v>
      </c>
      <c r="X487" s="3">
        <v>1</v>
      </c>
      <c r="Y487"/>
      <c r="Z487"/>
      <c r="AA487"/>
      <c r="AB487"/>
      <c r="AC487"/>
      <c r="AD487"/>
    </row>
    <row r="488" spans="4:30" ht="28.5">
      <c r="D488" s="19"/>
      <c r="T488" s="3">
        <v>440</v>
      </c>
      <c r="U488" s="4">
        <f t="shared" si="14"/>
        <v>153964913.84188184</v>
      </c>
      <c r="V488" s="3">
        <v>290</v>
      </c>
      <c r="W488"/>
      <c r="X488" s="3">
        <v>2</v>
      </c>
      <c r="Y488"/>
      <c r="Z488"/>
      <c r="AA488"/>
      <c r="AB488"/>
      <c r="AC488"/>
      <c r="AD488"/>
    </row>
    <row r="489" spans="4:30" ht="28.5">
      <c r="D489" s="19"/>
      <c r="T489" s="3">
        <v>440</v>
      </c>
      <c r="U489" s="4">
        <f t="shared" si="14"/>
        <v>163120144.04168218</v>
      </c>
      <c r="V489" s="3">
        <v>291</v>
      </c>
      <c r="W489"/>
      <c r="X489" s="3">
        <v>3</v>
      </c>
      <c r="Y489"/>
      <c r="Z489"/>
      <c r="AA489"/>
      <c r="AB489"/>
      <c r="AC489"/>
      <c r="AD489"/>
    </row>
    <row r="490" spans="4:30" ht="28.5">
      <c r="D490" s="19"/>
      <c r="T490" s="3">
        <v>440</v>
      </c>
      <c r="U490" s="4">
        <f t="shared" si="14"/>
        <v>172819772.5587346</v>
      </c>
      <c r="V490" s="3">
        <v>292</v>
      </c>
      <c r="W490"/>
      <c r="X490" s="3">
        <v>4</v>
      </c>
      <c r="Y490"/>
      <c r="Z490"/>
      <c r="AA490"/>
      <c r="AB490"/>
      <c r="AC490"/>
      <c r="AD490"/>
    </row>
    <row r="491" spans="4:30" ht="28.5">
      <c r="D491" s="19"/>
      <c r="T491" s="3">
        <v>440</v>
      </c>
      <c r="U491" s="4">
        <f t="shared" si="14"/>
        <v>183096171.00154692</v>
      </c>
      <c r="V491" s="3">
        <v>293</v>
      </c>
      <c r="W491"/>
      <c r="X491" s="3">
        <v>5</v>
      </c>
      <c r="Y491"/>
      <c r="Z491"/>
      <c r="AA491"/>
      <c r="AB491"/>
      <c r="AC491"/>
      <c r="AD491"/>
    </row>
    <row r="492" spans="4:30" ht="28.5">
      <c r="D492" s="19"/>
      <c r="T492" s="3">
        <v>440</v>
      </c>
      <c r="U492" s="4">
        <f t="shared" si="14"/>
        <v>193983635.89463726</v>
      </c>
      <c r="V492" s="3">
        <v>294</v>
      </c>
      <c r="W492"/>
      <c r="X492" s="3">
        <v>6</v>
      </c>
      <c r="Y492"/>
      <c r="Z492"/>
      <c r="AA492"/>
      <c r="AB492"/>
      <c r="AC492"/>
      <c r="AD492"/>
    </row>
    <row r="493" spans="4:30" ht="28.5">
      <c r="D493" s="19"/>
      <c r="T493" s="3">
        <v>440</v>
      </c>
      <c r="U493" s="4">
        <f t="shared" si="14"/>
        <v>205518503.1399993</v>
      </c>
      <c r="V493" s="3">
        <v>295</v>
      </c>
      <c r="W493"/>
      <c r="X493" s="3">
        <v>7</v>
      </c>
      <c r="Y493"/>
      <c r="Z493"/>
      <c r="AA493"/>
      <c r="AB493"/>
      <c r="AC493"/>
      <c r="AD493"/>
    </row>
    <row r="494" spans="4:30" ht="28.5">
      <c r="D494" s="19"/>
      <c r="T494" s="3">
        <v>440</v>
      </c>
      <c r="U494" s="4">
        <f t="shared" si="14"/>
        <v>217739269.28479421</v>
      </c>
      <c r="V494" s="3">
        <v>296</v>
      </c>
      <c r="W494"/>
      <c r="X494" s="3">
        <v>8</v>
      </c>
      <c r="Y494"/>
      <c r="Z494"/>
      <c r="AA494"/>
      <c r="AB494"/>
      <c r="AC494"/>
      <c r="AD494"/>
    </row>
    <row r="495" spans="4:30" ht="28.5">
      <c r="D495" s="19"/>
      <c r="T495" s="3">
        <v>440</v>
      </c>
      <c r="U495" s="4">
        <f t="shared" si="14"/>
        <v>230686720</v>
      </c>
      <c r="V495" s="3">
        <v>297</v>
      </c>
      <c r="W495"/>
      <c r="X495" s="3">
        <v>9</v>
      </c>
      <c r="Y495"/>
      <c r="Z495"/>
      <c r="AA495"/>
      <c r="AB495"/>
      <c r="AC495"/>
      <c r="AD495"/>
    </row>
    <row r="496" spans="4:30" ht="28.5">
      <c r="D496" s="19"/>
      <c r="T496" s="3">
        <v>440</v>
      </c>
      <c r="U496" s="4">
        <f t="shared" si="14"/>
        <v>244404066.19879591</v>
      </c>
      <c r="V496" s="3">
        <v>298</v>
      </c>
      <c r="W496"/>
      <c r="X496" s="3">
        <v>10</v>
      </c>
      <c r="Y496"/>
      <c r="Z496"/>
      <c r="AA496"/>
      <c r="AB496"/>
      <c r="AC496"/>
      <c r="AD496"/>
    </row>
    <row r="497" spans="4:30" ht="28.5">
      <c r="D497" s="19"/>
      <c r="T497" s="3">
        <v>440</v>
      </c>
      <c r="U497" s="4">
        <f t="shared" si="14"/>
        <v>258937088.24897087</v>
      </c>
      <c r="V497" s="3">
        <v>299</v>
      </c>
      <c r="W497"/>
      <c r="X497" s="3">
        <v>11</v>
      </c>
      <c r="Y497"/>
      <c r="Z497"/>
      <c r="AA497"/>
      <c r="AB497"/>
      <c r="AC497"/>
      <c r="AD497"/>
    </row>
    <row r="498" spans="4:30" ht="28.5">
      <c r="D498" s="19"/>
      <c r="T498" s="3">
        <v>440</v>
      </c>
      <c r="U498" s="4">
        <f t="shared" si="14"/>
        <v>274334288.76064062</v>
      </c>
      <c r="V498" s="3">
        <v>300</v>
      </c>
      <c r="W498"/>
      <c r="X498" s="3">
        <v>12</v>
      </c>
      <c r="Y498"/>
      <c r="Z498"/>
      <c r="AA498"/>
      <c r="AB498"/>
      <c r="AC498"/>
      <c r="AD498"/>
    </row>
    <row r="499" spans="4:30" ht="28.5">
      <c r="D499" s="19"/>
      <c r="T499" s="3">
        <v>440</v>
      </c>
      <c r="U499" s="4">
        <f t="shared" si="14"/>
        <v>290647054.45920426</v>
      </c>
      <c r="V499" s="3">
        <v>301</v>
      </c>
      <c r="W499" s="3" t="s">
        <v>435</v>
      </c>
      <c r="X499" s="3">
        <v>1</v>
      </c>
      <c r="Y499"/>
      <c r="Z499"/>
      <c r="AA499"/>
      <c r="AB499"/>
      <c r="AC499"/>
      <c r="AD499"/>
    </row>
    <row r="500" spans="4:30" ht="28.5">
      <c r="D500" s="19"/>
      <c r="T500" s="3">
        <v>440</v>
      </c>
      <c r="U500" s="4">
        <f t="shared" si="14"/>
        <v>307929827.68376374</v>
      </c>
      <c r="V500" s="3">
        <v>302</v>
      </c>
      <c r="X500" s="3">
        <v>2</v>
      </c>
      <c r="Y500"/>
      <c r="Z500"/>
      <c r="AA500"/>
      <c r="AB500"/>
      <c r="AC500"/>
      <c r="AD500"/>
    </row>
    <row r="501" spans="4:30">
      <c r="T501" s="3">
        <v>440</v>
      </c>
      <c r="U501" s="4">
        <f t="shared" si="14"/>
        <v>326240288.08336443</v>
      </c>
      <c r="V501" s="3">
        <v>303</v>
      </c>
      <c r="X501" s="3">
        <v>3</v>
      </c>
      <c r="Y501"/>
      <c r="Z501"/>
      <c r="AA501"/>
      <c r="AB501"/>
      <c r="AC501"/>
      <c r="AD501"/>
    </row>
    <row r="502" spans="4:30">
      <c r="T502" s="3">
        <v>440</v>
      </c>
      <c r="U502" s="4">
        <f t="shared" si="14"/>
        <v>345639545.11746925</v>
      </c>
      <c r="V502" s="3">
        <v>304</v>
      </c>
      <c r="X502" s="3">
        <v>4</v>
      </c>
      <c r="Y502"/>
      <c r="Z502"/>
      <c r="AA502"/>
      <c r="AB502"/>
      <c r="AC502"/>
      <c r="AD502"/>
    </row>
    <row r="503" spans="4:30">
      <c r="T503" s="3">
        <v>440</v>
      </c>
      <c r="U503" s="4">
        <f t="shared" si="14"/>
        <v>366192342.0030939</v>
      </c>
      <c r="V503" s="3">
        <v>305</v>
      </c>
      <c r="X503" s="3">
        <v>5</v>
      </c>
      <c r="Y503"/>
      <c r="Z503"/>
      <c r="AA503"/>
      <c r="AB503"/>
      <c r="AC503"/>
      <c r="AD503"/>
    </row>
    <row r="504" spans="4:30">
      <c r="T504" s="3">
        <v>440</v>
      </c>
      <c r="U504" s="4">
        <f t="shared" si="14"/>
        <v>387967271.78927457</v>
      </c>
      <c r="V504" s="3">
        <v>306</v>
      </c>
      <c r="X504" s="3">
        <v>6</v>
      </c>
      <c r="Y504"/>
      <c r="Z504"/>
      <c r="AA504"/>
      <c r="AB504"/>
      <c r="AC504"/>
      <c r="AD504"/>
    </row>
    <row r="505" spans="4:30">
      <c r="T505" s="3">
        <v>440</v>
      </c>
      <c r="U505" s="4">
        <f t="shared" si="14"/>
        <v>411037006.27999789</v>
      </c>
      <c r="V505" s="3">
        <v>307</v>
      </c>
      <c r="X505" s="3">
        <v>7</v>
      </c>
      <c r="Y505"/>
      <c r="Z505"/>
      <c r="AA505"/>
      <c r="AB505"/>
      <c r="AC505"/>
      <c r="AD505"/>
    </row>
    <row r="506" spans="4:30">
      <c r="T506" s="3">
        <v>440</v>
      </c>
      <c r="U506" s="4">
        <f t="shared" si="14"/>
        <v>435478538.56958848</v>
      </c>
      <c r="V506" s="3">
        <v>308</v>
      </c>
      <c r="X506" s="3">
        <v>8</v>
      </c>
      <c r="Y506"/>
      <c r="Z506"/>
      <c r="AA506"/>
      <c r="AB506"/>
      <c r="AC506"/>
      <c r="AD506"/>
    </row>
    <row r="507" spans="4:30">
      <c r="T507" s="3">
        <v>440</v>
      </c>
      <c r="U507" s="4">
        <f t="shared" si="14"/>
        <v>461373440</v>
      </c>
      <c r="V507" s="3">
        <v>309</v>
      </c>
      <c r="X507" s="3">
        <v>9</v>
      </c>
      <c r="Y507"/>
      <c r="Z507"/>
      <c r="AA507"/>
      <c r="AB507"/>
      <c r="AC507"/>
      <c r="AD507"/>
    </row>
    <row r="508" spans="4:30">
      <c r="T508" s="3">
        <v>440</v>
      </c>
      <c r="U508" s="4">
        <f t="shared" si="14"/>
        <v>488808132.39759183</v>
      </c>
      <c r="V508" s="3">
        <v>310</v>
      </c>
      <c r="X508" s="3">
        <v>10</v>
      </c>
      <c r="Y508"/>
      <c r="Z508"/>
      <c r="AA508"/>
      <c r="AB508"/>
      <c r="AC508"/>
      <c r="AD508"/>
    </row>
    <row r="509" spans="4:30">
      <c r="T509" s="3">
        <v>440</v>
      </c>
      <c r="U509" s="4">
        <f t="shared" si="14"/>
        <v>517874176.49794173</v>
      </c>
      <c r="V509" s="3">
        <v>311</v>
      </c>
      <c r="X509" s="3">
        <v>11</v>
      </c>
      <c r="Y509"/>
      <c r="Z509"/>
      <c r="AA509"/>
      <c r="AB509"/>
      <c r="AC509"/>
      <c r="AD509"/>
    </row>
    <row r="510" spans="4:30">
      <c r="T510" s="3">
        <v>440</v>
      </c>
      <c r="U510" s="4">
        <f t="shared" si="14"/>
        <v>548668577.52128029</v>
      </c>
      <c r="V510" s="3">
        <v>312</v>
      </c>
      <c r="X510" s="3">
        <v>12</v>
      </c>
      <c r="Y510"/>
      <c r="Z510"/>
      <c r="AA510"/>
      <c r="AB510"/>
      <c r="AC510"/>
      <c r="AD510"/>
    </row>
    <row r="511" spans="4:30">
      <c r="T511" s="3">
        <v>440</v>
      </c>
      <c r="U511" s="4">
        <f t="shared" si="14"/>
        <v>581294108.91840851</v>
      </c>
      <c r="V511" s="3">
        <v>313</v>
      </c>
      <c r="W511" s="3" t="s">
        <v>436</v>
      </c>
      <c r="X511" s="3">
        <v>1</v>
      </c>
      <c r="Y511"/>
      <c r="Z511"/>
      <c r="AA511"/>
      <c r="AB511"/>
      <c r="AC511"/>
      <c r="AD511"/>
    </row>
    <row r="512" spans="4:30">
      <c r="T512" s="3">
        <v>440</v>
      </c>
      <c r="U512" s="4">
        <f t="shared" si="14"/>
        <v>615859655.3675276</v>
      </c>
      <c r="V512" s="3">
        <v>314</v>
      </c>
      <c r="X512" s="3">
        <v>2</v>
      </c>
      <c r="Y512"/>
      <c r="Z512"/>
      <c r="AA512"/>
      <c r="AB512"/>
      <c r="AC512"/>
      <c r="AD512"/>
    </row>
    <row r="513" spans="20:30">
      <c r="T513" s="3">
        <v>440</v>
      </c>
      <c r="U513" s="4">
        <f t="shared" si="14"/>
        <v>652480576.16672885</v>
      </c>
      <c r="V513" s="3">
        <v>315</v>
      </c>
      <c r="X513" s="3">
        <v>3</v>
      </c>
      <c r="Y513"/>
      <c r="Z513"/>
      <c r="AA513"/>
      <c r="AB513"/>
      <c r="AC513"/>
      <c r="AD513"/>
    </row>
    <row r="514" spans="20:30">
      <c r="T514" s="3">
        <v>440</v>
      </c>
      <c r="U514" s="4">
        <f t="shared" si="14"/>
        <v>691279090.2349385</v>
      </c>
      <c r="V514" s="3">
        <v>316</v>
      </c>
      <c r="X514" s="3">
        <v>4</v>
      </c>
      <c r="Y514"/>
      <c r="Z514"/>
      <c r="AA514"/>
      <c r="AB514"/>
      <c r="AC514"/>
      <c r="AD514"/>
    </row>
    <row r="515" spans="20:30">
      <c r="T515" s="3">
        <v>440</v>
      </c>
      <c r="U515" s="4">
        <f t="shared" si="14"/>
        <v>732384684.0061878</v>
      </c>
      <c r="V515" s="3">
        <v>317</v>
      </c>
      <c r="X515" s="3">
        <v>5</v>
      </c>
      <c r="Y515"/>
      <c r="Z515"/>
      <c r="AA515"/>
      <c r="AB515"/>
      <c r="AC515"/>
      <c r="AD515"/>
    </row>
    <row r="516" spans="20:30">
      <c r="T516" s="3">
        <v>440</v>
      </c>
      <c r="U516" s="4">
        <f t="shared" si="14"/>
        <v>775934543.57854915</v>
      </c>
      <c r="V516" s="3">
        <v>318</v>
      </c>
      <c r="X516" s="3">
        <v>6</v>
      </c>
      <c r="Y516"/>
      <c r="Z516"/>
      <c r="AA516"/>
      <c r="AB516"/>
      <c r="AC516"/>
      <c r="AD516"/>
    </row>
    <row r="517" spans="20:30">
      <c r="T517" s="3">
        <v>440</v>
      </c>
      <c r="U517" s="4">
        <f t="shared" si="14"/>
        <v>822074012.55999577</v>
      </c>
      <c r="V517" s="3">
        <v>319</v>
      </c>
      <c r="X517" s="3">
        <v>7</v>
      </c>
      <c r="Y517"/>
      <c r="Z517"/>
      <c r="AA517"/>
      <c r="AB517"/>
      <c r="AC517"/>
      <c r="AD517"/>
    </row>
    <row r="518" spans="20:30">
      <c r="T518" s="3">
        <v>440</v>
      </c>
      <c r="U518" s="4">
        <f t="shared" si="14"/>
        <v>870957077.13917708</v>
      </c>
      <c r="V518" s="3">
        <v>320</v>
      </c>
      <c r="X518" s="3">
        <v>8</v>
      </c>
      <c r="Y518"/>
      <c r="Z518"/>
      <c r="AA518"/>
      <c r="AB518"/>
      <c r="AC518"/>
      <c r="AD518"/>
    </row>
    <row r="519" spans="20:30">
      <c r="T519" s="3">
        <v>440</v>
      </c>
      <c r="U519" s="4">
        <f t="shared" ref="U519:U522" si="15">T519*POWER(2,(V519-69)/12)</f>
        <v>922746880</v>
      </c>
      <c r="V519" s="3">
        <v>321</v>
      </c>
      <c r="X519" s="3">
        <v>9</v>
      </c>
      <c r="Y519"/>
      <c r="Z519"/>
      <c r="AA519"/>
      <c r="AB519"/>
      <c r="AC519"/>
      <c r="AD519"/>
    </row>
    <row r="520" spans="20:30">
      <c r="T520" s="3">
        <v>440</v>
      </c>
      <c r="U520" s="4">
        <f t="shared" si="15"/>
        <v>977616264.79518366</v>
      </c>
      <c r="V520" s="3">
        <v>322</v>
      </c>
      <c r="W520"/>
      <c r="X520" s="3">
        <v>10</v>
      </c>
      <c r="Y520"/>
      <c r="Z520"/>
      <c r="AA520"/>
      <c r="AB520"/>
      <c r="AC520"/>
      <c r="AD520"/>
    </row>
    <row r="521" spans="20:30">
      <c r="T521" s="3">
        <v>440</v>
      </c>
      <c r="U521" s="4">
        <f t="shared" si="15"/>
        <v>1035748352.9958836</v>
      </c>
      <c r="V521" s="3">
        <v>323</v>
      </c>
      <c r="W521"/>
      <c r="X521" s="3">
        <v>11</v>
      </c>
      <c r="Y521"/>
      <c r="Z521"/>
      <c r="AA521"/>
      <c r="AB521"/>
      <c r="AC521"/>
      <c r="AD521"/>
    </row>
    <row r="522" spans="20:30">
      <c r="T522" s="3">
        <v>440</v>
      </c>
      <c r="U522" s="4">
        <f t="shared" si="15"/>
        <v>1097337155.0425608</v>
      </c>
      <c r="V522" s="3">
        <v>324</v>
      </c>
      <c r="W522"/>
      <c r="X522" s="3">
        <v>12</v>
      </c>
      <c r="Y522"/>
      <c r="Z522"/>
      <c r="AA522"/>
      <c r="AB522"/>
      <c r="AC522"/>
      <c r="AD522"/>
    </row>
    <row r="523" spans="20:30">
      <c r="T523" s="3">
        <v>440</v>
      </c>
      <c r="U523"/>
      <c r="V523"/>
      <c r="W523" t="s">
        <v>412</v>
      </c>
      <c r="X523" s="3">
        <v>1</v>
      </c>
      <c r="Y523"/>
      <c r="Z523"/>
      <c r="AA523"/>
      <c r="AB523"/>
      <c r="AC523"/>
      <c r="AD523"/>
    </row>
  </sheetData>
  <hyperlinks>
    <hyperlink ref="C249" r:id="rId1" tooltip="C" display="https://sl.wikipedia.org/wiki/C"/>
    <hyperlink ref="C250" r:id="rId2" tooltip="Cis (stran ne obstaja)" display="https://sl.wikipedia.org/w/index.php?title=Cis&amp;action=edit&amp;redlink=1"/>
    <hyperlink ref="C251" r:id="rId3" tooltip="D" display="https://sl.wikipedia.org/wiki/D"/>
    <hyperlink ref="C252" r:id="rId4" tooltip="Dis (stran ne obstaja)" display="https://sl.wikipedia.org/w/index.php?title=Dis&amp;action=edit&amp;redlink=1"/>
    <hyperlink ref="C253" r:id="rId5" tooltip="E" display="https://sl.wikipedia.org/wiki/E"/>
    <hyperlink ref="C254" r:id="rId6" tooltip="F" display="https://sl.wikipedia.org/wiki/F"/>
    <hyperlink ref="C255" r:id="rId7" tooltip="Fis (stran ne obstaja)" display="https://sl.wikipedia.org/w/index.php?title=Fis&amp;action=edit&amp;redlink=1"/>
    <hyperlink ref="C256" r:id="rId8" tooltip="G" display="https://sl.wikipedia.org/wiki/G"/>
    <hyperlink ref="C257" r:id="rId9" tooltip="Gis" display="https://sl.wikipedia.org/wiki/Gis"/>
    <hyperlink ref="C258" r:id="rId10" tooltip="A" display="https://sl.wikipedia.org/wiki/A"/>
    <hyperlink ref="E258" r:id="rId11" tooltip="Klavir" display="https://sl.wikipedia.org/wiki/Klavir"/>
    <hyperlink ref="C259" r:id="rId12" tooltip="Ais (stran ne obstaja)" display="https://sl.wikipedia.org/w/index.php?title=Ais&amp;action=edit&amp;redlink=1"/>
    <hyperlink ref="C260" r:id="rId13" tooltip="H" display="https://sl.wikipedia.org/wiki/H"/>
  </hyperlinks>
  <pageMargins left="0.7" right="0.7" top="0.75" bottom="0.75" header="0.3" footer="0.3"/>
  <pageSetup paperSize="9" orientation="portrait" r:id="rId14"/>
  <drawing r:id="rId15"/>
</worksheet>
</file>

<file path=xl/worksheets/sheet2.xml><?xml version="1.0" encoding="utf-8"?>
<worksheet xmlns="http://schemas.openxmlformats.org/spreadsheetml/2006/main" xmlns:r="http://schemas.openxmlformats.org/officeDocument/2006/relationships">
  <dimension ref="A4:M443"/>
  <sheetViews>
    <sheetView workbookViewId="0">
      <selection activeCell="C418" sqref="C418"/>
    </sheetView>
  </sheetViews>
  <sheetFormatPr defaultRowHeight="15"/>
  <cols>
    <col min="3" max="3" width="21" customWidth="1"/>
    <col min="7" max="7" width="11.7109375" customWidth="1"/>
    <col min="9" max="9" width="15.7109375" customWidth="1"/>
  </cols>
  <sheetData>
    <row r="4" spans="2:13" ht="18.75">
      <c r="B4" s="3"/>
      <c r="C4" s="3"/>
      <c r="D4" s="16" t="s">
        <v>336</v>
      </c>
      <c r="E4" s="3"/>
      <c r="F4" s="3"/>
      <c r="G4" s="3"/>
      <c r="H4" s="3"/>
      <c r="I4" s="3"/>
      <c r="J4" s="3"/>
    </row>
    <row r="5" spans="2:13" ht="26.25">
      <c r="B5" s="2" t="s">
        <v>375</v>
      </c>
      <c r="C5" s="2" t="s">
        <v>21</v>
      </c>
      <c r="D5" s="2" t="s">
        <v>22</v>
      </c>
      <c r="E5" s="3"/>
      <c r="F5" s="2" t="s">
        <v>17</v>
      </c>
      <c r="G5" s="2" t="s">
        <v>348</v>
      </c>
      <c r="H5" s="2" t="s">
        <v>18</v>
      </c>
      <c r="I5" s="2" t="s">
        <v>19</v>
      </c>
      <c r="J5" s="2" t="s">
        <v>349</v>
      </c>
      <c r="M5" s="13" t="s">
        <v>30</v>
      </c>
    </row>
    <row r="6" spans="2:13" ht="18.75">
      <c r="B6" s="3">
        <v>440</v>
      </c>
      <c r="C6" s="32">
        <f>B6*POWER(2,(D6-69)/12)</f>
        <v>440</v>
      </c>
      <c r="D6" s="2">
        <v>69</v>
      </c>
      <c r="E6" s="2" t="s">
        <v>10</v>
      </c>
      <c r="F6" s="2"/>
      <c r="G6" s="3"/>
      <c r="H6" s="3">
        <v>1</v>
      </c>
      <c r="I6" s="3">
        <v>1</v>
      </c>
      <c r="J6" s="3"/>
    </row>
    <row r="7" spans="2:13" ht="18.75">
      <c r="B7" s="3">
        <v>440</v>
      </c>
      <c r="C7" s="33">
        <f>B7*POWER(2,(D7-69)/12)</f>
        <v>466.16376151808993</v>
      </c>
      <c r="D7" s="3">
        <v>70</v>
      </c>
      <c r="E7" s="3"/>
      <c r="F7" s="4">
        <f>C7-C6</f>
        <v>26.163761518089927</v>
      </c>
      <c r="G7" s="34">
        <f>C7/C6</f>
        <v>1.0594630943592953</v>
      </c>
      <c r="H7" s="3">
        <v>2</v>
      </c>
      <c r="I7" s="3"/>
      <c r="J7" s="3"/>
    </row>
    <row r="8" spans="2:13" ht="18.75">
      <c r="B8" s="3">
        <v>440</v>
      </c>
      <c r="C8" s="5">
        <f t="shared" ref="C8:C71" si="0">B8*POWER(2,(D8-69)/12)</f>
        <v>493.88330125612413</v>
      </c>
      <c r="D8" s="2">
        <v>71</v>
      </c>
      <c r="E8" s="2" t="s">
        <v>11</v>
      </c>
      <c r="F8" s="5">
        <f t="shared" ref="F8:F18" si="1">C8-C7</f>
        <v>27.7195397380342</v>
      </c>
      <c r="G8" s="3">
        <f t="shared" ref="G8:G18" si="2">C8/C7</f>
        <v>1.0594630943592953</v>
      </c>
      <c r="H8" s="3">
        <v>3</v>
      </c>
      <c r="I8" s="3">
        <v>2</v>
      </c>
      <c r="J8" s="3">
        <f>C8/C6</f>
        <v>1.122462048309373</v>
      </c>
    </row>
    <row r="9" spans="2:13" ht="18.75">
      <c r="B9" s="3">
        <v>440</v>
      </c>
      <c r="C9" s="4">
        <f t="shared" si="0"/>
        <v>523.25113060119725</v>
      </c>
      <c r="D9" s="3">
        <v>72</v>
      </c>
      <c r="E9" s="3"/>
      <c r="F9" s="4">
        <f t="shared" si="1"/>
        <v>29.367829345073119</v>
      </c>
      <c r="G9" s="3">
        <f t="shared" si="2"/>
        <v>1.0594630943592951</v>
      </c>
      <c r="H9" s="3">
        <v>4</v>
      </c>
      <c r="I9" s="3"/>
      <c r="J9" s="3"/>
    </row>
    <row r="10" spans="2:13" ht="18.75">
      <c r="B10" s="3">
        <v>440</v>
      </c>
      <c r="C10" s="5">
        <f t="shared" si="0"/>
        <v>554.36526195374415</v>
      </c>
      <c r="D10" s="2">
        <v>73</v>
      </c>
      <c r="E10" s="2" t="s">
        <v>12</v>
      </c>
      <c r="F10" s="5">
        <f t="shared" si="1"/>
        <v>31.114131352546906</v>
      </c>
      <c r="G10" s="3">
        <f t="shared" si="2"/>
        <v>1.0594630943592953</v>
      </c>
      <c r="H10" s="3">
        <v>5</v>
      </c>
      <c r="I10" s="3">
        <v>3</v>
      </c>
      <c r="J10" s="3">
        <f>C10/C8</f>
        <v>1.1224620483093728</v>
      </c>
    </row>
    <row r="11" spans="2:13" ht="18.75">
      <c r="B11" s="3">
        <v>440</v>
      </c>
      <c r="C11" s="5">
        <f t="shared" si="0"/>
        <v>587.32953583481515</v>
      </c>
      <c r="D11" s="2">
        <v>74</v>
      </c>
      <c r="E11" s="2" t="s">
        <v>13</v>
      </c>
      <c r="F11" s="5">
        <f t="shared" si="1"/>
        <v>32.964273881070994</v>
      </c>
      <c r="G11" s="3">
        <f t="shared" si="2"/>
        <v>1.0594630943592953</v>
      </c>
      <c r="H11" s="3">
        <v>6</v>
      </c>
      <c r="I11" s="3">
        <v>4</v>
      </c>
      <c r="J11" s="3">
        <f>C11/C10</f>
        <v>1.0594630943592953</v>
      </c>
    </row>
    <row r="12" spans="2:13" ht="18.75">
      <c r="B12" s="3">
        <v>440</v>
      </c>
      <c r="C12" s="4">
        <f t="shared" si="0"/>
        <v>622.25396744416184</v>
      </c>
      <c r="D12" s="3">
        <v>75</v>
      </c>
      <c r="E12" s="3"/>
      <c r="F12" s="4">
        <f t="shared" si="1"/>
        <v>34.924431609346698</v>
      </c>
      <c r="G12" s="3">
        <f t="shared" si="2"/>
        <v>1.0594630943592953</v>
      </c>
      <c r="H12" s="3">
        <v>7</v>
      </c>
      <c r="I12" s="3"/>
      <c r="J12" s="3"/>
    </row>
    <row r="13" spans="2:13" ht="18.75">
      <c r="B13" s="3">
        <v>440</v>
      </c>
      <c r="C13" s="5">
        <f t="shared" si="0"/>
        <v>659.25511382573984</v>
      </c>
      <c r="D13" s="2">
        <v>76</v>
      </c>
      <c r="E13" s="2" t="s">
        <v>14</v>
      </c>
      <c r="F13" s="5">
        <f t="shared" si="1"/>
        <v>37.001146381577996</v>
      </c>
      <c r="G13" s="3">
        <f t="shared" si="2"/>
        <v>1.0594630943592951</v>
      </c>
      <c r="H13" s="3">
        <v>8</v>
      </c>
      <c r="I13" s="3">
        <v>5</v>
      </c>
      <c r="J13" s="3">
        <f>C13/C11</f>
        <v>1.1224620483093728</v>
      </c>
    </row>
    <row r="14" spans="2:13" ht="18.75">
      <c r="B14" s="3">
        <v>440</v>
      </c>
      <c r="C14" s="4">
        <f t="shared" si="0"/>
        <v>698.45646286600777</v>
      </c>
      <c r="D14" s="3">
        <v>77</v>
      </c>
      <c r="E14" s="3"/>
      <c r="F14" s="4">
        <f t="shared" si="1"/>
        <v>39.201349040267928</v>
      </c>
      <c r="G14" s="3">
        <f t="shared" si="2"/>
        <v>1.0594630943592953</v>
      </c>
      <c r="H14" s="3">
        <v>9</v>
      </c>
      <c r="I14" s="3"/>
      <c r="J14" s="3"/>
    </row>
    <row r="15" spans="2:13" ht="18.75">
      <c r="B15" s="3">
        <v>440</v>
      </c>
      <c r="C15" s="5">
        <f t="shared" si="0"/>
        <v>739.9888454232688</v>
      </c>
      <c r="D15" s="2">
        <v>78</v>
      </c>
      <c r="E15" s="2" t="s">
        <v>15</v>
      </c>
      <c r="F15" s="6">
        <f t="shared" si="1"/>
        <v>41.53238255726103</v>
      </c>
      <c r="G15" s="3">
        <f t="shared" si="2"/>
        <v>1.0594630943592953</v>
      </c>
      <c r="H15" s="3">
        <v>10</v>
      </c>
      <c r="I15" s="3">
        <v>6</v>
      </c>
      <c r="J15" s="3">
        <f>C15/C13</f>
        <v>1.122462048309373</v>
      </c>
    </row>
    <row r="16" spans="2:13" ht="18.75">
      <c r="B16" s="3">
        <v>440</v>
      </c>
      <c r="C16" s="4">
        <f t="shared" si="0"/>
        <v>783.99087196349853</v>
      </c>
      <c r="D16" s="3">
        <v>79</v>
      </c>
      <c r="E16" s="3"/>
      <c r="F16" s="4">
        <f t="shared" si="1"/>
        <v>44.002026540229735</v>
      </c>
      <c r="G16" s="3">
        <f t="shared" si="2"/>
        <v>1.0594630943592951</v>
      </c>
      <c r="H16" s="3">
        <v>11</v>
      </c>
      <c r="I16" s="3"/>
      <c r="J16" s="3"/>
    </row>
    <row r="17" spans="2:10" ht="18.75">
      <c r="B17" s="3">
        <v>440</v>
      </c>
      <c r="C17" s="5">
        <f t="shared" si="0"/>
        <v>830.60939515989025</v>
      </c>
      <c r="D17" s="2">
        <v>80</v>
      </c>
      <c r="E17" s="2" t="s">
        <v>16</v>
      </c>
      <c r="F17" s="5">
        <f t="shared" si="1"/>
        <v>46.61852319639172</v>
      </c>
      <c r="G17" s="3">
        <f t="shared" si="2"/>
        <v>1.0594630943592953</v>
      </c>
      <c r="H17" s="3">
        <v>12</v>
      </c>
      <c r="I17" s="3">
        <v>7</v>
      </c>
      <c r="J17" s="3">
        <f>C17/C15</f>
        <v>1.122462048309373</v>
      </c>
    </row>
    <row r="18" spans="2:10" ht="18.75">
      <c r="B18" s="3">
        <v>440</v>
      </c>
      <c r="C18" s="5">
        <f t="shared" si="0"/>
        <v>880</v>
      </c>
      <c r="D18" s="2">
        <v>81</v>
      </c>
      <c r="E18" s="2" t="s">
        <v>20</v>
      </c>
      <c r="F18" s="5">
        <f t="shared" si="1"/>
        <v>49.390604840109745</v>
      </c>
      <c r="G18" s="3">
        <f t="shared" si="2"/>
        <v>1.0594630943592953</v>
      </c>
      <c r="H18" s="3"/>
      <c r="I18" s="3"/>
      <c r="J18" s="3"/>
    </row>
    <row r="19" spans="2:10" ht="18.75">
      <c r="B19" s="3">
        <v>440</v>
      </c>
      <c r="C19" s="4">
        <f t="shared" si="0"/>
        <v>932.32752303617963</v>
      </c>
      <c r="D19" s="3">
        <v>82</v>
      </c>
      <c r="E19" s="3"/>
      <c r="F19" s="3"/>
      <c r="G19" s="3"/>
      <c r="H19" s="3"/>
      <c r="I19" s="3"/>
      <c r="J19" s="3"/>
    </row>
    <row r="20" spans="2:10" ht="18.75">
      <c r="B20" s="3">
        <v>440</v>
      </c>
      <c r="C20" s="4">
        <f t="shared" si="0"/>
        <v>987.76660251224826</v>
      </c>
      <c r="D20" s="2">
        <v>83</v>
      </c>
      <c r="E20" s="3"/>
      <c r="F20" s="3"/>
      <c r="G20" s="3"/>
      <c r="H20" s="3"/>
      <c r="I20" s="3"/>
      <c r="J20" s="3"/>
    </row>
    <row r="21" spans="2:10" ht="18.75">
      <c r="B21" s="3">
        <v>440</v>
      </c>
      <c r="C21" s="4">
        <f t="shared" si="0"/>
        <v>1046.5022612023945</v>
      </c>
      <c r="D21" s="2">
        <v>84</v>
      </c>
      <c r="E21" s="3"/>
      <c r="F21" s="3"/>
      <c r="G21" s="3"/>
      <c r="H21" s="3"/>
      <c r="I21" s="3"/>
      <c r="J21" s="3"/>
    </row>
    <row r="22" spans="2:10" ht="18.75">
      <c r="B22" s="3">
        <v>440</v>
      </c>
      <c r="C22" s="4">
        <f t="shared" si="0"/>
        <v>1108.7305239074883</v>
      </c>
      <c r="D22" s="3">
        <v>85</v>
      </c>
      <c r="E22" s="3"/>
      <c r="F22" s="3"/>
      <c r="G22" s="3"/>
      <c r="H22" s="3"/>
      <c r="I22" s="3"/>
      <c r="J22" s="3"/>
    </row>
    <row r="23" spans="2:10" ht="18.75">
      <c r="B23" s="3">
        <v>440</v>
      </c>
      <c r="C23" s="4">
        <f t="shared" si="0"/>
        <v>1174.6590716696303</v>
      </c>
      <c r="D23" s="2">
        <v>86</v>
      </c>
      <c r="E23" s="3"/>
      <c r="F23" s="3"/>
      <c r="G23" s="3"/>
      <c r="H23" s="3"/>
      <c r="I23" s="3"/>
      <c r="J23" s="3"/>
    </row>
    <row r="24" spans="2:10" ht="18.75">
      <c r="B24" s="3">
        <v>440</v>
      </c>
      <c r="C24" s="4">
        <f t="shared" si="0"/>
        <v>1244.5079348883235</v>
      </c>
      <c r="D24" s="2">
        <v>87</v>
      </c>
      <c r="E24" s="3"/>
      <c r="F24" s="3"/>
      <c r="G24" s="3"/>
      <c r="H24" s="3"/>
      <c r="I24" s="3"/>
      <c r="J24" s="3"/>
    </row>
    <row r="25" spans="2:10" ht="18.75">
      <c r="B25" s="3">
        <v>440</v>
      </c>
      <c r="C25" s="4">
        <f t="shared" si="0"/>
        <v>1318.5102276514795</v>
      </c>
      <c r="D25" s="3">
        <v>88</v>
      </c>
      <c r="E25" s="3"/>
      <c r="F25" s="3"/>
      <c r="G25" s="3"/>
      <c r="H25" s="3"/>
      <c r="I25" s="3"/>
      <c r="J25" s="3"/>
    </row>
    <row r="26" spans="2:10" ht="18.75">
      <c r="B26" s="3">
        <v>440</v>
      </c>
      <c r="C26" s="4">
        <f t="shared" si="0"/>
        <v>1396.9129257320155</v>
      </c>
      <c r="D26" s="2">
        <v>89</v>
      </c>
      <c r="E26" s="3"/>
      <c r="F26" s="3"/>
      <c r="G26" s="3"/>
      <c r="H26" s="3"/>
      <c r="I26" s="3"/>
      <c r="J26" s="3"/>
    </row>
    <row r="27" spans="2:10" ht="18.75">
      <c r="B27" s="3">
        <v>440</v>
      </c>
      <c r="C27" s="4">
        <f t="shared" si="0"/>
        <v>1479.9776908465376</v>
      </c>
      <c r="D27" s="2">
        <v>90</v>
      </c>
      <c r="E27" s="3"/>
      <c r="F27" s="3"/>
      <c r="G27" s="3"/>
      <c r="H27" s="3"/>
      <c r="I27" s="3"/>
      <c r="J27" s="3"/>
    </row>
    <row r="28" spans="2:10" ht="18.75">
      <c r="B28" s="3">
        <v>440</v>
      </c>
      <c r="C28" s="4">
        <f t="shared" si="0"/>
        <v>1567.9817439269968</v>
      </c>
      <c r="D28" s="3">
        <v>91</v>
      </c>
      <c r="E28" s="3"/>
      <c r="F28" s="3"/>
      <c r="G28" s="3"/>
      <c r="H28" s="3"/>
      <c r="I28" s="3"/>
      <c r="J28" s="3"/>
    </row>
    <row r="29" spans="2:10" ht="18.75">
      <c r="B29" s="3">
        <v>440</v>
      </c>
      <c r="C29" s="4">
        <f t="shared" si="0"/>
        <v>1661.2187903197805</v>
      </c>
      <c r="D29" s="2">
        <v>92</v>
      </c>
      <c r="E29" s="3"/>
      <c r="F29" s="3"/>
      <c r="G29" s="3"/>
      <c r="H29" s="3"/>
      <c r="I29" s="3"/>
      <c r="J29" s="3"/>
    </row>
    <row r="30" spans="2:10" ht="18.75">
      <c r="B30" s="3">
        <v>440</v>
      </c>
      <c r="C30" s="5">
        <f t="shared" si="0"/>
        <v>1760</v>
      </c>
      <c r="D30" s="2">
        <v>93</v>
      </c>
      <c r="E30" s="3"/>
      <c r="F30" s="3"/>
      <c r="G30" s="3">
        <f>C30/C$30</f>
        <v>1</v>
      </c>
      <c r="H30" s="3">
        <v>1</v>
      </c>
      <c r="I30" s="3"/>
      <c r="J30" s="3"/>
    </row>
    <row r="31" spans="2:10" ht="18.75">
      <c r="B31" s="3">
        <v>440</v>
      </c>
      <c r="C31" s="4">
        <f t="shared" si="0"/>
        <v>1864.6550460723597</v>
      </c>
      <c r="D31" s="3">
        <v>94</v>
      </c>
      <c r="E31" s="3"/>
      <c r="F31" s="3"/>
      <c r="G31" s="3">
        <f t="shared" ref="G31:G42" si="3">C31/C$30</f>
        <v>1.0594630943592953</v>
      </c>
      <c r="H31" s="3">
        <v>2</v>
      </c>
      <c r="I31" s="3"/>
      <c r="J31" s="3"/>
    </row>
    <row r="32" spans="2:10" ht="18.75">
      <c r="B32" s="3">
        <v>440</v>
      </c>
      <c r="C32" s="4">
        <f t="shared" si="0"/>
        <v>1975.5332050244961</v>
      </c>
      <c r="D32" s="2">
        <v>95</v>
      </c>
      <c r="E32" s="3"/>
      <c r="F32" s="3"/>
      <c r="G32" s="3">
        <f t="shared" si="3"/>
        <v>1.1224620483093728</v>
      </c>
      <c r="H32" s="3">
        <v>3</v>
      </c>
      <c r="I32" s="3"/>
      <c r="J32" s="3"/>
    </row>
    <row r="33" spans="2:10" ht="18.75">
      <c r="B33" s="3">
        <v>440</v>
      </c>
      <c r="C33" s="4">
        <f t="shared" si="0"/>
        <v>2093.004522404789</v>
      </c>
      <c r="D33" s="2">
        <v>96</v>
      </c>
      <c r="E33" s="3"/>
      <c r="F33" s="3"/>
      <c r="G33" s="3">
        <f t="shared" si="3"/>
        <v>1.189207115002721</v>
      </c>
      <c r="H33" s="3">
        <v>4</v>
      </c>
      <c r="I33" s="3"/>
      <c r="J33" s="3"/>
    </row>
    <row r="34" spans="2:10" ht="18.75">
      <c r="B34" s="3">
        <v>440</v>
      </c>
      <c r="C34" s="4">
        <f t="shared" si="0"/>
        <v>2217.4610478149771</v>
      </c>
      <c r="D34" s="3">
        <v>97</v>
      </c>
      <c r="E34" s="3"/>
      <c r="F34" s="3"/>
      <c r="G34" s="3">
        <f t="shared" si="3"/>
        <v>1.2599210498948734</v>
      </c>
      <c r="H34" s="3">
        <v>5</v>
      </c>
      <c r="I34" s="3"/>
      <c r="J34" s="3"/>
    </row>
    <row r="35" spans="2:10" ht="18.75">
      <c r="B35" s="3">
        <v>440</v>
      </c>
      <c r="C35" s="4">
        <f t="shared" si="0"/>
        <v>2349.3181433392601</v>
      </c>
      <c r="D35" s="2">
        <v>98</v>
      </c>
      <c r="E35" s="3"/>
      <c r="F35" s="3"/>
      <c r="G35" s="3">
        <f t="shared" si="3"/>
        <v>1.3348398541700341</v>
      </c>
      <c r="H35" s="3">
        <v>6</v>
      </c>
      <c r="I35" s="3"/>
      <c r="J35" s="3"/>
    </row>
    <row r="36" spans="2:10" ht="18.75">
      <c r="B36" s="3">
        <v>440</v>
      </c>
      <c r="C36" s="4">
        <f t="shared" si="0"/>
        <v>2489.0158697766474</v>
      </c>
      <c r="D36" s="2">
        <v>99</v>
      </c>
      <c r="E36" s="3"/>
      <c r="F36" s="3"/>
      <c r="G36" s="3">
        <f t="shared" si="3"/>
        <v>1.4142135623730951</v>
      </c>
      <c r="H36" s="3">
        <v>7</v>
      </c>
      <c r="I36" s="3"/>
      <c r="J36" s="3"/>
    </row>
    <row r="37" spans="2:10" ht="18.75">
      <c r="B37" s="3">
        <v>440</v>
      </c>
      <c r="C37" s="4">
        <f t="shared" si="0"/>
        <v>2637.0204553029598</v>
      </c>
      <c r="D37" s="3">
        <v>100</v>
      </c>
      <c r="E37" s="3"/>
      <c r="F37" s="3"/>
      <c r="G37" s="3">
        <f t="shared" si="3"/>
        <v>1.4983070768766817</v>
      </c>
      <c r="H37" s="3">
        <v>8</v>
      </c>
      <c r="I37" s="3"/>
      <c r="J37" s="3"/>
    </row>
    <row r="38" spans="2:10" ht="18.75">
      <c r="B38" s="3">
        <v>440</v>
      </c>
      <c r="C38" s="4">
        <f t="shared" si="0"/>
        <v>2793.8258514640311</v>
      </c>
      <c r="D38" s="2">
        <v>101</v>
      </c>
      <c r="E38" s="3"/>
      <c r="F38" s="3"/>
      <c r="G38" s="3">
        <f t="shared" si="3"/>
        <v>1.5874010519681996</v>
      </c>
      <c r="H38" s="3">
        <v>9</v>
      </c>
      <c r="I38" s="3"/>
      <c r="J38" s="3"/>
    </row>
    <row r="39" spans="2:10" ht="18.75">
      <c r="B39" s="3">
        <v>440</v>
      </c>
      <c r="C39" s="4">
        <f t="shared" si="0"/>
        <v>2959.9553816930757</v>
      </c>
      <c r="D39" s="2">
        <v>102</v>
      </c>
      <c r="E39" s="3"/>
      <c r="F39" s="3"/>
      <c r="G39" s="3">
        <f t="shared" si="3"/>
        <v>1.6817928305074294</v>
      </c>
      <c r="H39" s="3">
        <v>10</v>
      </c>
      <c r="I39" s="3"/>
      <c r="J39" s="3"/>
    </row>
    <row r="40" spans="2:10" ht="18.75">
      <c r="B40" s="3">
        <v>440</v>
      </c>
      <c r="C40" s="4">
        <f t="shared" si="0"/>
        <v>3135.9634878539941</v>
      </c>
      <c r="D40" s="3">
        <v>103</v>
      </c>
      <c r="E40" s="3"/>
      <c r="F40" s="3"/>
      <c r="G40" s="3">
        <f t="shared" si="3"/>
        <v>1.7817974362806785</v>
      </c>
      <c r="H40" s="3">
        <v>11</v>
      </c>
      <c r="I40" s="3"/>
      <c r="J40" s="3"/>
    </row>
    <row r="41" spans="2:10" ht="18.75">
      <c r="B41" s="3">
        <v>440</v>
      </c>
      <c r="C41" s="4">
        <f t="shared" si="0"/>
        <v>3322.4375806395601</v>
      </c>
      <c r="D41" s="2">
        <v>104</v>
      </c>
      <c r="E41" s="3"/>
      <c r="F41" s="3"/>
      <c r="G41" s="3">
        <f t="shared" si="3"/>
        <v>1.8877486253633864</v>
      </c>
      <c r="H41" s="3">
        <v>12</v>
      </c>
      <c r="I41" s="3"/>
      <c r="J41" s="3"/>
    </row>
    <row r="42" spans="2:10" ht="18.75">
      <c r="B42" s="3">
        <v>440</v>
      </c>
      <c r="C42" s="5">
        <f t="shared" si="0"/>
        <v>3520</v>
      </c>
      <c r="D42" s="2">
        <v>105</v>
      </c>
      <c r="E42" s="3"/>
      <c r="F42" s="3"/>
      <c r="G42" s="3">
        <f t="shared" si="3"/>
        <v>2</v>
      </c>
      <c r="H42" s="3">
        <v>13</v>
      </c>
      <c r="I42" s="3"/>
      <c r="J42" s="3"/>
    </row>
    <row r="43" spans="2:10" ht="18.75">
      <c r="B43" s="3">
        <v>440</v>
      </c>
      <c r="C43" s="4">
        <f t="shared" si="0"/>
        <v>3729.3100921447194</v>
      </c>
      <c r="D43" s="3">
        <v>106</v>
      </c>
      <c r="E43" s="3"/>
      <c r="F43" s="3"/>
      <c r="G43" s="3"/>
      <c r="H43" s="3"/>
      <c r="I43" s="3"/>
      <c r="J43" s="3"/>
    </row>
    <row r="44" spans="2:10" ht="18.75">
      <c r="B44" s="3">
        <v>440</v>
      </c>
      <c r="C44" s="4">
        <f t="shared" si="0"/>
        <v>3951.0664100489917</v>
      </c>
      <c r="D44" s="2">
        <v>107</v>
      </c>
      <c r="E44" s="3"/>
      <c r="F44" s="3"/>
      <c r="G44" s="3"/>
      <c r="H44" s="3"/>
      <c r="I44" s="3"/>
      <c r="J44" s="3"/>
    </row>
    <row r="45" spans="2:10" ht="18.75">
      <c r="B45" s="3">
        <v>440</v>
      </c>
      <c r="C45" s="4">
        <f t="shared" si="0"/>
        <v>4186.0090448095771</v>
      </c>
      <c r="D45" s="2">
        <v>108</v>
      </c>
      <c r="E45" s="3"/>
      <c r="F45" s="3"/>
      <c r="G45" s="3"/>
      <c r="H45" s="3"/>
      <c r="I45" s="3"/>
      <c r="J45" s="3"/>
    </row>
    <row r="46" spans="2:10" ht="18.75">
      <c r="B46" s="3">
        <v>440</v>
      </c>
      <c r="C46" s="4">
        <f t="shared" si="0"/>
        <v>4434.9220956299532</v>
      </c>
      <c r="D46" s="3">
        <v>109</v>
      </c>
      <c r="E46" s="3"/>
      <c r="F46" s="3"/>
      <c r="G46" s="3"/>
      <c r="H46" s="3"/>
      <c r="I46" s="3"/>
      <c r="J46" s="3"/>
    </row>
    <row r="47" spans="2:10" ht="18.75">
      <c r="B47" s="3">
        <v>440</v>
      </c>
      <c r="C47" s="4">
        <f t="shared" si="0"/>
        <v>4698.6362866785194</v>
      </c>
      <c r="D47" s="2">
        <v>110</v>
      </c>
      <c r="E47" s="3"/>
      <c r="F47" s="3"/>
      <c r="G47" s="3"/>
      <c r="H47" s="3"/>
      <c r="I47" s="3"/>
      <c r="J47" s="3"/>
    </row>
    <row r="48" spans="2:10" ht="18.75">
      <c r="B48" s="3">
        <v>440</v>
      </c>
      <c r="C48" s="4">
        <f t="shared" si="0"/>
        <v>4978.0317395532938</v>
      </c>
      <c r="D48" s="2">
        <v>111</v>
      </c>
      <c r="E48" s="3"/>
      <c r="F48" s="3"/>
      <c r="G48" s="3"/>
      <c r="H48" s="3"/>
      <c r="I48" s="3"/>
      <c r="J48" s="3"/>
    </row>
    <row r="49" spans="2:10" ht="18.75">
      <c r="B49" s="3">
        <v>440</v>
      </c>
      <c r="C49" s="4">
        <f t="shared" si="0"/>
        <v>5274.0409106059187</v>
      </c>
      <c r="D49" s="3">
        <v>112</v>
      </c>
      <c r="E49" s="3"/>
      <c r="F49" s="3"/>
      <c r="G49" s="3"/>
      <c r="H49" s="3"/>
      <c r="I49" s="3"/>
      <c r="J49" s="3"/>
    </row>
    <row r="50" spans="2:10" ht="18.75">
      <c r="B50" s="3">
        <v>440</v>
      </c>
      <c r="C50" s="4">
        <f t="shared" si="0"/>
        <v>5587.6517029280612</v>
      </c>
      <c r="D50" s="2">
        <v>113</v>
      </c>
      <c r="E50" s="3"/>
      <c r="F50" s="3"/>
      <c r="G50" s="3"/>
      <c r="H50" s="3"/>
      <c r="I50" s="3"/>
      <c r="J50" s="3"/>
    </row>
    <row r="51" spans="2:10" ht="18.75">
      <c r="B51" s="3">
        <v>440</v>
      </c>
      <c r="C51" s="4">
        <f t="shared" si="0"/>
        <v>5919.9107633861504</v>
      </c>
      <c r="D51" s="2">
        <v>114</v>
      </c>
      <c r="E51" s="3"/>
      <c r="F51" s="3"/>
      <c r="G51" s="3"/>
      <c r="H51" s="3"/>
      <c r="I51" s="3"/>
      <c r="J51" s="3"/>
    </row>
    <row r="52" spans="2:10" ht="18.75">
      <c r="B52" s="3">
        <v>440</v>
      </c>
      <c r="C52" s="4">
        <f t="shared" si="0"/>
        <v>6271.9269757079892</v>
      </c>
      <c r="D52" s="3">
        <v>115</v>
      </c>
      <c r="E52" s="3"/>
      <c r="F52" s="3"/>
      <c r="G52" s="3"/>
      <c r="H52" s="3"/>
      <c r="I52" s="3"/>
      <c r="J52" s="3"/>
    </row>
    <row r="53" spans="2:10" ht="18.75">
      <c r="B53" s="3">
        <v>440</v>
      </c>
      <c r="C53" s="4">
        <f t="shared" si="0"/>
        <v>6644.8751612791211</v>
      </c>
      <c r="D53" s="2">
        <v>116</v>
      </c>
      <c r="E53" s="3"/>
      <c r="F53" s="3"/>
      <c r="G53" s="3"/>
      <c r="H53" s="3"/>
      <c r="I53" s="3"/>
      <c r="J53" s="3"/>
    </row>
    <row r="54" spans="2:10" ht="18.75">
      <c r="B54" s="3">
        <v>440</v>
      </c>
      <c r="C54" s="4">
        <f t="shared" si="0"/>
        <v>7040</v>
      </c>
      <c r="D54" s="2">
        <v>117</v>
      </c>
      <c r="E54" s="3"/>
      <c r="F54" s="3"/>
      <c r="G54" s="3"/>
      <c r="H54" s="3"/>
      <c r="I54" s="3"/>
      <c r="J54" s="3"/>
    </row>
    <row r="55" spans="2:10" ht="18.75">
      <c r="B55" s="3">
        <v>440</v>
      </c>
      <c r="C55" s="4">
        <f t="shared" si="0"/>
        <v>7458.6201842894361</v>
      </c>
      <c r="D55" s="3">
        <v>118</v>
      </c>
      <c r="E55" s="3"/>
      <c r="F55" s="3"/>
      <c r="G55" s="3"/>
      <c r="H55" s="3"/>
      <c r="I55" s="3"/>
      <c r="J55" s="3"/>
    </row>
    <row r="56" spans="2:10" ht="18.75">
      <c r="B56" s="3">
        <v>440</v>
      </c>
      <c r="C56" s="4">
        <f t="shared" si="0"/>
        <v>7902.1328200979879</v>
      </c>
      <c r="D56" s="2">
        <v>119</v>
      </c>
      <c r="E56" s="3"/>
      <c r="F56" s="3"/>
      <c r="G56" s="3"/>
      <c r="H56" s="3"/>
      <c r="I56" s="3"/>
      <c r="J56" s="3"/>
    </row>
    <row r="57" spans="2:10" ht="18.75">
      <c r="B57" s="3">
        <v>440</v>
      </c>
      <c r="C57" s="4">
        <f t="shared" si="0"/>
        <v>8372.0180896191559</v>
      </c>
      <c r="D57" s="2">
        <v>120</v>
      </c>
      <c r="E57" s="3"/>
      <c r="F57" s="3"/>
      <c r="G57" s="3"/>
      <c r="H57" s="3"/>
      <c r="I57" s="3"/>
      <c r="J57" s="3"/>
    </row>
    <row r="58" spans="2:10" ht="18.75">
      <c r="B58" s="3">
        <v>440</v>
      </c>
      <c r="C58" s="4">
        <f t="shared" si="0"/>
        <v>8869.8441912599046</v>
      </c>
      <c r="D58" s="3">
        <v>121</v>
      </c>
      <c r="E58" s="3"/>
      <c r="F58" s="3"/>
      <c r="G58" s="3"/>
      <c r="H58" s="3"/>
      <c r="I58" s="3"/>
      <c r="J58" s="3"/>
    </row>
    <row r="59" spans="2:10" ht="18.75">
      <c r="B59" s="3">
        <v>440</v>
      </c>
      <c r="C59" s="4">
        <f t="shared" si="0"/>
        <v>9397.2725733570442</v>
      </c>
      <c r="D59" s="2">
        <v>122</v>
      </c>
      <c r="E59" s="3"/>
      <c r="F59" s="3"/>
      <c r="G59" s="3"/>
      <c r="H59" s="3"/>
      <c r="I59" s="3"/>
      <c r="J59" s="3"/>
    </row>
    <row r="60" spans="2:10" ht="18.75">
      <c r="B60" s="3">
        <v>440</v>
      </c>
      <c r="C60" s="4">
        <f t="shared" si="0"/>
        <v>9956.0634791065877</v>
      </c>
      <c r="D60" s="2">
        <v>123</v>
      </c>
      <c r="E60" s="3"/>
      <c r="F60" s="3"/>
      <c r="G60" s="3"/>
      <c r="H60" s="3"/>
      <c r="I60" s="3"/>
      <c r="J60" s="3"/>
    </row>
    <row r="61" spans="2:10" ht="18.75">
      <c r="B61" s="3">
        <v>440</v>
      </c>
      <c r="C61" s="4">
        <f t="shared" si="0"/>
        <v>10548.081821211836</v>
      </c>
      <c r="D61" s="3">
        <v>124</v>
      </c>
      <c r="E61" s="3"/>
      <c r="F61" s="3"/>
      <c r="G61" s="3"/>
      <c r="H61" s="3"/>
      <c r="I61" s="3"/>
      <c r="J61" s="3"/>
    </row>
    <row r="62" spans="2:10" ht="18.75">
      <c r="B62" s="3">
        <v>440</v>
      </c>
      <c r="C62" s="4">
        <f t="shared" si="0"/>
        <v>11175.303405856126</v>
      </c>
      <c r="D62" s="2">
        <v>125</v>
      </c>
      <c r="E62" s="3"/>
      <c r="F62" s="3"/>
      <c r="G62" s="3"/>
      <c r="H62" s="3"/>
      <c r="I62" s="3"/>
      <c r="J62" s="3"/>
    </row>
    <row r="63" spans="2:10" ht="18.75">
      <c r="B63" s="3">
        <v>440</v>
      </c>
      <c r="C63" s="4">
        <f t="shared" si="0"/>
        <v>11839.821526772301</v>
      </c>
      <c r="D63" s="2">
        <v>126</v>
      </c>
      <c r="E63" s="3"/>
      <c r="F63" s="3"/>
      <c r="G63" s="3"/>
      <c r="H63" s="3"/>
      <c r="I63" s="3"/>
      <c r="J63" s="3"/>
    </row>
    <row r="64" spans="2:10" ht="18.75">
      <c r="B64" s="3">
        <v>440</v>
      </c>
      <c r="C64" s="4">
        <f t="shared" si="0"/>
        <v>12543.853951415975</v>
      </c>
      <c r="D64" s="3">
        <v>127</v>
      </c>
      <c r="E64" s="3"/>
      <c r="F64" s="3"/>
      <c r="G64" s="3"/>
      <c r="H64" s="3"/>
      <c r="I64" s="3"/>
      <c r="J64" s="3"/>
    </row>
    <row r="65" spans="2:10" ht="18.75">
      <c r="B65" s="3">
        <v>440</v>
      </c>
      <c r="C65" s="4">
        <f t="shared" si="0"/>
        <v>13289.750322558248</v>
      </c>
      <c r="D65" s="2">
        <v>128</v>
      </c>
      <c r="E65" s="3"/>
      <c r="F65" s="3"/>
      <c r="G65" s="3"/>
      <c r="H65" s="3"/>
      <c r="I65" s="3"/>
      <c r="J65" s="3"/>
    </row>
    <row r="66" spans="2:10" ht="18.75">
      <c r="B66" s="3">
        <v>440</v>
      </c>
      <c r="C66" s="4">
        <f t="shared" si="0"/>
        <v>14080</v>
      </c>
      <c r="D66" s="2">
        <v>129</v>
      </c>
      <c r="E66" s="3"/>
      <c r="F66" s="3"/>
      <c r="G66" s="3"/>
      <c r="H66" s="3"/>
      <c r="I66" s="3"/>
      <c r="J66" s="3"/>
    </row>
    <row r="67" spans="2:10" ht="18.75">
      <c r="B67" s="3">
        <v>440</v>
      </c>
      <c r="C67" s="4">
        <f t="shared" si="0"/>
        <v>14917.240368578872</v>
      </c>
      <c r="D67" s="3">
        <v>130</v>
      </c>
      <c r="E67" s="3"/>
      <c r="F67" s="3"/>
      <c r="G67" s="3"/>
      <c r="H67" s="3"/>
      <c r="I67" s="3"/>
      <c r="J67" s="3"/>
    </row>
    <row r="68" spans="2:10" ht="18.75">
      <c r="B68" s="3">
        <v>440</v>
      </c>
      <c r="C68" s="4">
        <f t="shared" si="0"/>
        <v>15804.265640195976</v>
      </c>
      <c r="D68" s="2">
        <v>131</v>
      </c>
      <c r="E68" s="3"/>
      <c r="F68" s="3"/>
      <c r="G68" s="3"/>
      <c r="H68" s="3"/>
      <c r="I68" s="3"/>
      <c r="J68" s="3"/>
    </row>
    <row r="69" spans="2:10" ht="18.75">
      <c r="B69" s="3">
        <v>440</v>
      </c>
      <c r="C69" s="4">
        <f t="shared" si="0"/>
        <v>16744.036179238312</v>
      </c>
      <c r="D69" s="2">
        <v>132</v>
      </c>
      <c r="E69" s="3"/>
      <c r="F69" s="3"/>
      <c r="G69" s="3"/>
      <c r="H69" s="3"/>
      <c r="I69" s="3"/>
      <c r="J69" s="3"/>
    </row>
    <row r="70" spans="2:10" ht="18.75">
      <c r="B70" s="3">
        <v>440</v>
      </c>
      <c r="C70" s="4">
        <f t="shared" si="0"/>
        <v>17739.688382519809</v>
      </c>
      <c r="D70" s="3">
        <v>133</v>
      </c>
      <c r="E70" s="3"/>
      <c r="F70" s="3"/>
      <c r="G70" s="3"/>
      <c r="H70" s="3"/>
      <c r="I70" s="3"/>
      <c r="J70" s="3"/>
    </row>
    <row r="71" spans="2:10" ht="18.75">
      <c r="B71" s="3">
        <v>440</v>
      </c>
      <c r="C71" s="4">
        <f t="shared" si="0"/>
        <v>18794.545146714081</v>
      </c>
      <c r="D71" s="2">
        <v>134</v>
      </c>
      <c r="E71" s="3"/>
      <c r="F71" s="3"/>
      <c r="G71" s="3"/>
      <c r="H71" s="3"/>
      <c r="I71" s="3"/>
      <c r="J71" s="3"/>
    </row>
    <row r="72" spans="2:10" ht="18.75">
      <c r="B72" s="3">
        <v>440</v>
      </c>
      <c r="C72" s="4">
        <f t="shared" ref="C72:C80" si="4">B72*POWER(2,(D72-69)/12)</f>
        <v>19912.126958213179</v>
      </c>
      <c r="D72" s="2">
        <v>135</v>
      </c>
      <c r="E72" s="3"/>
      <c r="F72" s="3"/>
      <c r="G72" s="3"/>
      <c r="H72" s="3"/>
      <c r="I72" s="3"/>
      <c r="J72" s="3"/>
    </row>
    <row r="73" spans="2:10" ht="18.75">
      <c r="B73" s="3">
        <v>440</v>
      </c>
      <c r="C73" s="4">
        <f t="shared" si="4"/>
        <v>21096.163642423671</v>
      </c>
      <c r="D73" s="3">
        <v>136</v>
      </c>
      <c r="E73" s="3"/>
      <c r="F73" s="3"/>
      <c r="G73" s="3"/>
      <c r="H73" s="3"/>
      <c r="I73" s="3"/>
      <c r="J73" s="3"/>
    </row>
    <row r="74" spans="2:10" ht="18.75">
      <c r="B74" s="3">
        <v>440</v>
      </c>
      <c r="C74" s="4">
        <f t="shared" si="4"/>
        <v>22350.606811712249</v>
      </c>
      <c r="D74" s="2">
        <v>137</v>
      </c>
      <c r="E74" s="3"/>
      <c r="F74" s="3"/>
      <c r="G74" s="3"/>
      <c r="H74" s="3"/>
      <c r="I74" s="3"/>
      <c r="J74" s="3"/>
    </row>
    <row r="75" spans="2:10" ht="18.75">
      <c r="B75" s="3">
        <v>440</v>
      </c>
      <c r="C75" s="4">
        <f t="shared" si="4"/>
        <v>23679.643053544605</v>
      </c>
      <c r="D75" s="2">
        <v>138</v>
      </c>
      <c r="E75" s="3"/>
      <c r="F75" s="3"/>
      <c r="G75" s="3"/>
      <c r="H75" s="3"/>
      <c r="I75" s="3"/>
      <c r="J75" s="3"/>
    </row>
    <row r="76" spans="2:10" ht="18.75">
      <c r="B76" s="3">
        <v>440</v>
      </c>
      <c r="C76" s="4">
        <f t="shared" si="4"/>
        <v>25087.707902831939</v>
      </c>
      <c r="D76" s="3">
        <v>139</v>
      </c>
      <c r="E76" s="3"/>
      <c r="F76" s="3"/>
      <c r="G76" s="3"/>
      <c r="H76" s="3"/>
      <c r="I76" s="3"/>
      <c r="J76" s="3"/>
    </row>
    <row r="77" spans="2:10" ht="18.75">
      <c r="B77" s="3">
        <v>440</v>
      </c>
      <c r="C77" s="4">
        <f t="shared" si="4"/>
        <v>26579.500645116499</v>
      </c>
      <c r="D77" s="2">
        <v>140</v>
      </c>
      <c r="E77" s="3"/>
      <c r="F77" s="3"/>
      <c r="G77" s="3"/>
      <c r="H77" s="3"/>
      <c r="I77" s="3"/>
      <c r="J77" s="3"/>
    </row>
    <row r="78" spans="2:10" ht="18.75">
      <c r="B78" s="3">
        <v>440</v>
      </c>
      <c r="C78" s="4">
        <f t="shared" si="4"/>
        <v>28160</v>
      </c>
      <c r="D78" s="2">
        <v>141</v>
      </c>
      <c r="E78" s="3"/>
      <c r="F78" s="3"/>
      <c r="G78" s="3"/>
      <c r="H78" s="3"/>
      <c r="I78" s="3"/>
      <c r="J78" s="3"/>
    </row>
    <row r="79" spans="2:10" ht="18.75">
      <c r="B79" s="3">
        <v>440</v>
      </c>
      <c r="C79" s="4">
        <f t="shared" si="4"/>
        <v>29834.480737157748</v>
      </c>
      <c r="D79" s="3">
        <v>142</v>
      </c>
      <c r="E79" s="3"/>
      <c r="F79" s="3"/>
      <c r="G79" s="3"/>
      <c r="H79" s="3"/>
      <c r="I79" s="3"/>
      <c r="J79" s="3"/>
    </row>
    <row r="80" spans="2:10" ht="18.75">
      <c r="B80" s="3">
        <v>440</v>
      </c>
      <c r="C80" s="4">
        <f t="shared" si="4"/>
        <v>31608.531280391944</v>
      </c>
      <c r="D80" s="2">
        <v>143</v>
      </c>
      <c r="E80" s="3"/>
      <c r="F80" s="3"/>
      <c r="G80" s="3"/>
      <c r="H80" s="3"/>
      <c r="I80" s="3"/>
      <c r="J80" s="3"/>
    </row>
    <row r="81" spans="2:10" ht="18.75">
      <c r="B81" s="3"/>
      <c r="C81" s="3"/>
      <c r="D81" s="3"/>
      <c r="E81" s="3"/>
      <c r="F81" s="3"/>
      <c r="G81" s="3"/>
      <c r="H81" s="3"/>
      <c r="I81" s="3"/>
      <c r="J81" s="3"/>
    </row>
    <row r="82" spans="2:10" ht="18.75">
      <c r="B82" s="15" t="s">
        <v>407</v>
      </c>
      <c r="C82" s="3"/>
      <c r="D82" s="3"/>
      <c r="E82" s="3"/>
      <c r="F82" s="3"/>
      <c r="G82" s="3"/>
      <c r="H82" s="3"/>
      <c r="I82" s="3"/>
      <c r="J82" s="3"/>
    </row>
    <row r="83" spans="2:10" ht="18.75">
      <c r="B83" s="3"/>
      <c r="C83" s="3" t="s">
        <v>38</v>
      </c>
      <c r="D83" s="3"/>
      <c r="E83" s="3"/>
      <c r="F83" s="3"/>
      <c r="G83" s="3"/>
      <c r="H83" s="3"/>
      <c r="I83" s="3"/>
      <c r="J83" s="3"/>
    </row>
    <row r="84" spans="2:10" ht="26.25">
      <c r="B84" s="3">
        <v>440</v>
      </c>
      <c r="C84" s="4">
        <f t="shared" ref="C84:C147" si="5">B84*POWER(2,(D84-69)/12)</f>
        <v>8.6619572180272524</v>
      </c>
      <c r="D84" s="3">
        <v>1</v>
      </c>
      <c r="E84" s="3" t="s">
        <v>411</v>
      </c>
      <c r="F84" s="3">
        <v>1</v>
      </c>
      <c r="G84" s="13" t="s">
        <v>30</v>
      </c>
      <c r="H84" s="3"/>
      <c r="I84" s="3"/>
      <c r="J84" s="3"/>
    </row>
    <row r="85" spans="2:10" ht="18.75">
      <c r="B85" s="3">
        <v>440</v>
      </c>
      <c r="C85" s="4">
        <f t="shared" si="5"/>
        <v>9.1770239974189884</v>
      </c>
      <c r="D85" s="3">
        <v>2</v>
      </c>
      <c r="E85" s="3"/>
      <c r="F85" s="3">
        <v>2</v>
      </c>
      <c r="G85" s="3"/>
      <c r="H85" s="3"/>
      <c r="I85" s="3"/>
      <c r="J85" s="3"/>
    </row>
    <row r="86" spans="2:10" ht="18.75">
      <c r="B86" s="3">
        <v>440</v>
      </c>
      <c r="C86" s="4">
        <f t="shared" si="5"/>
        <v>9.722718241315027</v>
      </c>
      <c r="D86" s="3">
        <v>3</v>
      </c>
      <c r="E86" s="3"/>
      <c r="F86" s="3">
        <v>3</v>
      </c>
      <c r="G86" s="3"/>
      <c r="H86" s="3"/>
      <c r="I86" s="3"/>
      <c r="J86" s="3"/>
    </row>
    <row r="87" spans="2:10" ht="18.75">
      <c r="B87" s="3">
        <v>440</v>
      </c>
      <c r="C87" s="4">
        <f t="shared" si="5"/>
        <v>10.300861153527187</v>
      </c>
      <c r="D87" s="3">
        <v>4</v>
      </c>
      <c r="E87" s="3"/>
      <c r="F87" s="3">
        <v>4</v>
      </c>
      <c r="G87" s="3"/>
      <c r="H87" s="3"/>
      <c r="I87" s="3"/>
      <c r="J87" s="3"/>
    </row>
    <row r="88" spans="2:10" ht="21">
      <c r="B88" s="3">
        <v>440</v>
      </c>
      <c r="C88" s="4">
        <f t="shared" si="5"/>
        <v>10.913382232281375</v>
      </c>
      <c r="D88" s="3">
        <v>5</v>
      </c>
      <c r="E88" s="3"/>
      <c r="F88" s="3">
        <v>5</v>
      </c>
      <c r="G88" s="3"/>
      <c r="H88" s="36" t="s">
        <v>371</v>
      </c>
      <c r="I88" s="3"/>
      <c r="J88" s="3"/>
    </row>
    <row r="89" spans="2:10" ht="23.25">
      <c r="B89" s="3">
        <v>440</v>
      </c>
      <c r="C89" s="4">
        <f t="shared" si="5"/>
        <v>11.562325709738577</v>
      </c>
      <c r="D89" s="3">
        <v>6</v>
      </c>
      <c r="E89" s="3"/>
      <c r="F89" s="3">
        <v>6</v>
      </c>
      <c r="G89" s="3"/>
      <c r="H89" s="1" t="s">
        <v>297</v>
      </c>
      <c r="I89" s="1">
        <v>329.63</v>
      </c>
      <c r="J89" s="1" t="s">
        <v>299</v>
      </c>
    </row>
    <row r="90" spans="2:10" ht="23.25">
      <c r="B90" s="3">
        <v>440</v>
      </c>
      <c r="C90" s="4">
        <f t="shared" si="5"/>
        <v>12.249857374429663</v>
      </c>
      <c r="D90" s="3">
        <v>7</v>
      </c>
      <c r="E90" s="3"/>
      <c r="F90" s="3">
        <v>7</v>
      </c>
      <c r="G90" s="3"/>
      <c r="H90" s="1" t="s">
        <v>300</v>
      </c>
      <c r="I90" s="1">
        <v>246.94</v>
      </c>
      <c r="J90" s="1" t="s">
        <v>302</v>
      </c>
    </row>
    <row r="91" spans="2:10" ht="23.25">
      <c r="B91" s="3">
        <v>440</v>
      </c>
      <c r="C91" s="4">
        <f t="shared" si="5"/>
        <v>12.978271799373291</v>
      </c>
      <c r="D91" s="3">
        <v>8</v>
      </c>
      <c r="E91" s="3"/>
      <c r="F91" s="3">
        <v>8</v>
      </c>
      <c r="G91" s="3"/>
      <c r="H91" s="1" t="s">
        <v>303</v>
      </c>
      <c r="I91" s="1">
        <v>196</v>
      </c>
      <c r="J91" s="1" t="s">
        <v>305</v>
      </c>
    </row>
    <row r="92" spans="2:10" ht="23.25">
      <c r="B92" s="3">
        <v>440</v>
      </c>
      <c r="C92" s="4">
        <f t="shared" si="5"/>
        <v>13.75</v>
      </c>
      <c r="D92" s="3">
        <v>9</v>
      </c>
      <c r="E92" s="3"/>
      <c r="F92" s="3">
        <v>9</v>
      </c>
      <c r="G92" s="3"/>
      <c r="H92" s="1" t="s">
        <v>306</v>
      </c>
      <c r="I92" s="1">
        <v>146.83000000000001</v>
      </c>
      <c r="J92" s="1" t="s">
        <v>308</v>
      </c>
    </row>
    <row r="93" spans="2:10" ht="23.25">
      <c r="B93" s="3">
        <v>440</v>
      </c>
      <c r="C93" s="4">
        <f t="shared" si="5"/>
        <v>14.567617547440307</v>
      </c>
      <c r="D93" s="3">
        <v>10</v>
      </c>
      <c r="E93" s="3"/>
      <c r="F93" s="3">
        <v>10</v>
      </c>
      <c r="G93" s="3"/>
      <c r="H93" s="1" t="s">
        <v>309</v>
      </c>
      <c r="I93" s="1">
        <v>110</v>
      </c>
      <c r="J93" s="1" t="s">
        <v>311</v>
      </c>
    </row>
    <row r="94" spans="2:10" ht="23.25">
      <c r="B94" s="3">
        <v>440</v>
      </c>
      <c r="C94" s="4">
        <f t="shared" si="5"/>
        <v>15.433853164253883</v>
      </c>
      <c r="D94" s="3">
        <v>11</v>
      </c>
      <c r="E94" s="3"/>
      <c r="F94" s="3">
        <v>11</v>
      </c>
      <c r="G94" s="3"/>
      <c r="H94" s="1" t="s">
        <v>312</v>
      </c>
      <c r="I94" s="1">
        <v>82.41</v>
      </c>
      <c r="J94" s="1" t="s">
        <v>314</v>
      </c>
    </row>
    <row r="95" spans="2:10" ht="28.5">
      <c r="B95" s="3">
        <v>440</v>
      </c>
      <c r="C95" s="4">
        <f t="shared" si="5"/>
        <v>16.351597831287414</v>
      </c>
      <c r="D95" s="3">
        <v>12</v>
      </c>
      <c r="E95" s="3"/>
      <c r="F95" s="3">
        <v>12</v>
      </c>
      <c r="G95" s="3"/>
      <c r="H95" s="3" t="s">
        <v>10</v>
      </c>
      <c r="I95" s="21">
        <v>130.81</v>
      </c>
      <c r="J95" s="3"/>
    </row>
    <row r="96" spans="2:10" ht="28.5">
      <c r="B96" s="3">
        <v>440</v>
      </c>
      <c r="C96" s="4">
        <f t="shared" si="5"/>
        <v>17.323914436054505</v>
      </c>
      <c r="D96" s="3">
        <v>13</v>
      </c>
      <c r="E96" s="3" t="s">
        <v>410</v>
      </c>
      <c r="F96" s="3">
        <v>1</v>
      </c>
      <c r="G96" s="3"/>
      <c r="H96" s="3" t="s">
        <v>13</v>
      </c>
      <c r="I96" s="21">
        <v>87.31</v>
      </c>
      <c r="J96" s="3"/>
    </row>
    <row r="97" spans="2:10" ht="28.5">
      <c r="B97" s="3">
        <v>440</v>
      </c>
      <c r="C97" s="4">
        <f t="shared" si="5"/>
        <v>18.354047994837977</v>
      </c>
      <c r="D97" s="3">
        <v>14</v>
      </c>
      <c r="E97" s="3"/>
      <c r="F97" s="3">
        <v>2</v>
      </c>
      <c r="G97" s="3"/>
      <c r="H97" s="3" t="s">
        <v>376</v>
      </c>
      <c r="I97" s="21">
        <v>116.54</v>
      </c>
      <c r="J97" s="3"/>
    </row>
    <row r="98" spans="2:10" ht="18.75">
      <c r="B98" s="3">
        <v>440</v>
      </c>
      <c r="C98" s="4">
        <f t="shared" si="5"/>
        <v>19.445436482630058</v>
      </c>
      <c r="D98" s="3">
        <v>15</v>
      </c>
      <c r="E98" s="3"/>
      <c r="F98" s="3">
        <v>3</v>
      </c>
      <c r="G98" s="3"/>
      <c r="H98" s="3"/>
      <c r="I98" s="3"/>
      <c r="J98" s="3"/>
    </row>
    <row r="99" spans="2:10" ht="18.75">
      <c r="B99" s="3">
        <v>440</v>
      </c>
      <c r="C99" s="4">
        <f t="shared" si="5"/>
        <v>20.601722307054366</v>
      </c>
      <c r="D99" s="3">
        <v>16</v>
      </c>
      <c r="E99" s="3"/>
      <c r="F99" s="3">
        <v>4</v>
      </c>
      <c r="G99" s="3"/>
      <c r="H99" s="3"/>
      <c r="I99" s="3"/>
      <c r="J99" s="3"/>
    </row>
    <row r="100" spans="2:10" ht="18.75">
      <c r="B100" s="3">
        <v>440</v>
      </c>
      <c r="C100" s="4">
        <f t="shared" si="5"/>
        <v>21.82676446456275</v>
      </c>
      <c r="D100" s="3">
        <v>17</v>
      </c>
      <c r="E100" s="3"/>
      <c r="F100" s="3">
        <v>5</v>
      </c>
      <c r="G100" s="3"/>
      <c r="H100" s="3"/>
      <c r="I100" s="3"/>
      <c r="J100" s="3"/>
    </row>
    <row r="101" spans="2:10" ht="18.75">
      <c r="B101" s="3">
        <v>440</v>
      </c>
      <c r="C101" s="4">
        <f t="shared" si="5"/>
        <v>23.124651419477154</v>
      </c>
      <c r="D101" s="3">
        <v>18</v>
      </c>
      <c r="E101" s="3"/>
      <c r="F101" s="3">
        <v>6</v>
      </c>
      <c r="G101" s="3"/>
      <c r="H101" s="3"/>
      <c r="I101" s="3"/>
      <c r="J101" s="3"/>
    </row>
    <row r="102" spans="2:10" ht="18.75">
      <c r="B102" s="3">
        <v>440</v>
      </c>
      <c r="C102" s="4">
        <f t="shared" si="5"/>
        <v>24.499714748859326</v>
      </c>
      <c r="D102" s="3">
        <v>19</v>
      </c>
      <c r="E102" s="3"/>
      <c r="F102" s="3">
        <v>7</v>
      </c>
      <c r="G102" s="3"/>
      <c r="H102" s="3"/>
      <c r="I102" s="3"/>
      <c r="J102" s="3"/>
    </row>
    <row r="103" spans="2:10" ht="18.75">
      <c r="B103" s="3">
        <v>440</v>
      </c>
      <c r="C103" s="4">
        <f t="shared" si="5"/>
        <v>25.956543598746581</v>
      </c>
      <c r="D103" s="3">
        <v>20</v>
      </c>
      <c r="E103" s="3"/>
      <c r="F103" s="3">
        <v>8</v>
      </c>
      <c r="G103" s="3"/>
      <c r="H103" s="3"/>
      <c r="I103" s="3"/>
      <c r="J103" s="3"/>
    </row>
    <row r="104" spans="2:10" ht="18.75">
      <c r="B104" s="3">
        <v>440</v>
      </c>
      <c r="C104" s="4">
        <f t="shared" si="5"/>
        <v>27.5</v>
      </c>
      <c r="D104" s="3">
        <v>21</v>
      </c>
      <c r="E104" s="3"/>
      <c r="F104" s="3">
        <v>9</v>
      </c>
      <c r="G104" s="3"/>
      <c r="H104" s="3"/>
      <c r="I104" s="3"/>
      <c r="J104" s="3"/>
    </row>
    <row r="105" spans="2:10" ht="18.75">
      <c r="B105" s="3">
        <v>440</v>
      </c>
      <c r="C105" s="4">
        <f t="shared" si="5"/>
        <v>29.135235094880628</v>
      </c>
      <c r="D105" s="3">
        <v>22</v>
      </c>
      <c r="F105" s="3">
        <v>10</v>
      </c>
    </row>
    <row r="106" spans="2:10" ht="18.75">
      <c r="B106" s="3">
        <v>440</v>
      </c>
      <c r="C106" s="4">
        <f t="shared" si="5"/>
        <v>30.867706328507751</v>
      </c>
      <c r="D106" s="3">
        <v>23</v>
      </c>
      <c r="F106" s="3">
        <v>11</v>
      </c>
    </row>
    <row r="107" spans="2:10" ht="18.75">
      <c r="B107" s="3">
        <v>440</v>
      </c>
      <c r="C107" s="4">
        <f t="shared" si="5"/>
        <v>32.703195662574828</v>
      </c>
      <c r="D107" s="3">
        <v>24</v>
      </c>
      <c r="F107" s="3">
        <v>12</v>
      </c>
    </row>
    <row r="108" spans="2:10" ht="18.75">
      <c r="B108" s="3">
        <v>440</v>
      </c>
      <c r="C108" s="4">
        <f t="shared" si="5"/>
        <v>34.647828872109017</v>
      </c>
      <c r="D108" s="3">
        <v>25</v>
      </c>
      <c r="E108" t="s">
        <v>412</v>
      </c>
      <c r="F108" s="3">
        <v>1</v>
      </c>
    </row>
    <row r="109" spans="2:10" ht="18.75">
      <c r="B109" s="3">
        <v>440</v>
      </c>
      <c r="C109" s="4">
        <f t="shared" si="5"/>
        <v>36.708095989675947</v>
      </c>
      <c r="D109" s="3">
        <v>26</v>
      </c>
      <c r="F109" s="3">
        <v>2</v>
      </c>
    </row>
    <row r="110" spans="2:10" ht="18.75">
      <c r="B110" s="3">
        <v>440</v>
      </c>
      <c r="C110" s="4">
        <f t="shared" si="5"/>
        <v>38.890872965260115</v>
      </c>
      <c r="D110" s="3">
        <v>27</v>
      </c>
      <c r="F110" s="3">
        <v>3</v>
      </c>
    </row>
    <row r="111" spans="2:10" ht="23.25">
      <c r="B111" s="3">
        <v>440</v>
      </c>
      <c r="C111" s="4">
        <f t="shared" si="5"/>
        <v>41.203444614108754</v>
      </c>
      <c r="D111" s="3">
        <v>28</v>
      </c>
      <c r="F111" s="3">
        <v>4</v>
      </c>
      <c r="H111" s="1" t="s">
        <v>438</v>
      </c>
    </row>
    <row r="112" spans="2:10" ht="18.75">
      <c r="B112" s="3">
        <v>440</v>
      </c>
      <c r="C112" s="4">
        <f t="shared" si="5"/>
        <v>43.653528929125486</v>
      </c>
      <c r="D112" s="3">
        <v>29</v>
      </c>
      <c r="F112" s="3">
        <v>5</v>
      </c>
    </row>
    <row r="113" spans="1:9" ht="18.75">
      <c r="B113" s="3">
        <v>440</v>
      </c>
      <c r="C113" s="4">
        <f t="shared" si="5"/>
        <v>46.249302838954307</v>
      </c>
      <c r="D113" s="3">
        <v>30</v>
      </c>
      <c r="F113" s="3">
        <v>6</v>
      </c>
    </row>
    <row r="114" spans="1:9" ht="18.75">
      <c r="B114" s="3">
        <v>440</v>
      </c>
      <c r="C114" s="4">
        <f t="shared" si="5"/>
        <v>48.99942949771868</v>
      </c>
      <c r="D114" s="3">
        <v>31</v>
      </c>
      <c r="F114" s="3">
        <v>7</v>
      </c>
    </row>
    <row r="115" spans="1:9" ht="18.75">
      <c r="B115" s="3">
        <v>440</v>
      </c>
      <c r="C115" s="4">
        <f t="shared" si="5"/>
        <v>51.913087197493141</v>
      </c>
      <c r="D115" s="3">
        <v>32</v>
      </c>
      <c r="F115" s="3">
        <v>8</v>
      </c>
    </row>
    <row r="116" spans="1:9" ht="18.75">
      <c r="A116" t="s">
        <v>408</v>
      </c>
      <c r="B116" s="3">
        <v>440</v>
      </c>
      <c r="C116" s="4">
        <f t="shared" si="5"/>
        <v>55</v>
      </c>
      <c r="D116" s="3">
        <v>33</v>
      </c>
      <c r="F116" s="3">
        <v>9</v>
      </c>
      <c r="H116" t="s">
        <v>408</v>
      </c>
    </row>
    <row r="117" spans="1:9" ht="18.75">
      <c r="B117" s="3">
        <v>440</v>
      </c>
      <c r="C117" s="4">
        <f t="shared" si="5"/>
        <v>58.270470189761255</v>
      </c>
      <c r="D117" s="3">
        <v>34</v>
      </c>
      <c r="F117" s="3">
        <v>10</v>
      </c>
    </row>
    <row r="118" spans="1:9" ht="18.75">
      <c r="B118" s="3">
        <v>440</v>
      </c>
      <c r="C118" s="4">
        <f t="shared" si="5"/>
        <v>61.735412657015516</v>
      </c>
      <c r="D118" s="3">
        <v>35</v>
      </c>
      <c r="F118" s="3">
        <v>11</v>
      </c>
    </row>
    <row r="119" spans="1:9" ht="18.75">
      <c r="B119" s="3">
        <v>440</v>
      </c>
      <c r="C119" s="4">
        <f t="shared" si="5"/>
        <v>65.406391325149656</v>
      </c>
      <c r="D119" s="3">
        <v>36</v>
      </c>
      <c r="F119" s="3">
        <v>12</v>
      </c>
    </row>
    <row r="120" spans="1:9" ht="18.75">
      <c r="B120" s="3">
        <v>440</v>
      </c>
      <c r="C120" s="4">
        <f t="shared" si="5"/>
        <v>69.295657744218019</v>
      </c>
      <c r="D120" s="3">
        <v>37</v>
      </c>
      <c r="E120" t="s">
        <v>413</v>
      </c>
      <c r="F120" s="3">
        <v>1</v>
      </c>
    </row>
    <row r="121" spans="1:9" ht="18.75">
      <c r="B121" s="3">
        <v>440</v>
      </c>
      <c r="C121" s="4">
        <f t="shared" si="5"/>
        <v>73.416191979351879</v>
      </c>
      <c r="D121" s="3">
        <v>38</v>
      </c>
      <c r="F121" s="3">
        <v>2</v>
      </c>
    </row>
    <row r="122" spans="1:9" ht="18.75">
      <c r="B122" s="3">
        <v>440</v>
      </c>
      <c r="C122" s="4">
        <f t="shared" si="5"/>
        <v>77.781745930520216</v>
      </c>
      <c r="D122" s="3">
        <v>39</v>
      </c>
      <c r="F122" s="3">
        <v>3</v>
      </c>
    </row>
    <row r="123" spans="1:9" ht="26.25">
      <c r="B123" s="3">
        <v>440</v>
      </c>
      <c r="C123" s="4">
        <f t="shared" si="5"/>
        <v>82.406889228217494</v>
      </c>
      <c r="D123" s="3">
        <v>40</v>
      </c>
      <c r="F123" s="3">
        <v>4</v>
      </c>
      <c r="H123" s="1" t="s">
        <v>314</v>
      </c>
      <c r="I123" s="37" t="s">
        <v>12</v>
      </c>
    </row>
    <row r="124" spans="1:9" ht="26.25">
      <c r="B124" s="3">
        <v>440</v>
      </c>
      <c r="C124" s="4">
        <f t="shared" si="5"/>
        <v>87.307057858250957</v>
      </c>
      <c r="D124" s="3">
        <v>41</v>
      </c>
      <c r="F124" s="3">
        <v>5</v>
      </c>
      <c r="I124" s="37"/>
    </row>
    <row r="125" spans="1:9" ht="26.25">
      <c r="B125" s="3">
        <v>440</v>
      </c>
      <c r="C125" s="4">
        <f t="shared" si="5"/>
        <v>92.498605677908614</v>
      </c>
      <c r="D125" s="3">
        <v>42</v>
      </c>
      <c r="F125" s="3">
        <v>6</v>
      </c>
      <c r="I125" s="37"/>
    </row>
    <row r="126" spans="1:9" ht="26.25">
      <c r="B126" s="3">
        <v>440</v>
      </c>
      <c r="C126" s="4">
        <f t="shared" si="5"/>
        <v>97.998858995437345</v>
      </c>
      <c r="D126" s="3">
        <v>43</v>
      </c>
      <c r="F126" s="3">
        <v>7</v>
      </c>
      <c r="I126" s="37"/>
    </row>
    <row r="127" spans="1:9" ht="26.25">
      <c r="B127" s="3">
        <v>440</v>
      </c>
      <c r="C127" s="4">
        <f t="shared" si="5"/>
        <v>103.82617439498628</v>
      </c>
      <c r="D127" s="3">
        <v>44</v>
      </c>
      <c r="F127" s="3">
        <v>8</v>
      </c>
      <c r="I127" s="37"/>
    </row>
    <row r="128" spans="1:9" ht="26.25">
      <c r="B128" s="3">
        <v>440</v>
      </c>
      <c r="C128" s="4">
        <f t="shared" si="5"/>
        <v>110</v>
      </c>
      <c r="D128" s="3">
        <v>45</v>
      </c>
      <c r="F128" s="3">
        <v>9</v>
      </c>
      <c r="H128" t="s">
        <v>311</v>
      </c>
      <c r="I128" s="37" t="s">
        <v>15</v>
      </c>
    </row>
    <row r="129" spans="1:9" ht="26.25">
      <c r="B129" s="3">
        <v>440</v>
      </c>
      <c r="C129" s="4">
        <f t="shared" si="5"/>
        <v>116.54094037952248</v>
      </c>
      <c r="D129" s="3">
        <v>46</v>
      </c>
      <c r="F129" s="3">
        <v>10</v>
      </c>
      <c r="I129" s="37"/>
    </row>
    <row r="130" spans="1:9" ht="26.25">
      <c r="B130" s="3">
        <v>440</v>
      </c>
      <c r="C130" s="4">
        <f t="shared" si="5"/>
        <v>123.47082531403106</v>
      </c>
      <c r="D130" s="3">
        <v>47</v>
      </c>
      <c r="F130" s="3">
        <v>11</v>
      </c>
      <c r="I130" s="37"/>
    </row>
    <row r="131" spans="1:9" ht="26.25">
      <c r="B131" s="3">
        <v>440</v>
      </c>
      <c r="C131" s="4">
        <f t="shared" si="5"/>
        <v>130.81278265029931</v>
      </c>
      <c r="D131" s="3">
        <v>48</v>
      </c>
      <c r="F131" s="3">
        <v>12</v>
      </c>
      <c r="I131" s="37"/>
    </row>
    <row r="132" spans="1:9" ht="26.25">
      <c r="B132" s="3">
        <v>440</v>
      </c>
      <c r="C132" s="4">
        <f t="shared" si="5"/>
        <v>138.59131548843604</v>
      </c>
      <c r="D132" s="3">
        <v>49</v>
      </c>
      <c r="E132" t="s">
        <v>414</v>
      </c>
      <c r="F132" s="3">
        <v>1</v>
      </c>
      <c r="I132" s="37"/>
    </row>
    <row r="133" spans="1:9" ht="26.25">
      <c r="B133" s="3">
        <v>440</v>
      </c>
      <c r="C133" s="4">
        <f t="shared" si="5"/>
        <v>146.83238395870382</v>
      </c>
      <c r="D133" s="3">
        <v>50</v>
      </c>
      <c r="F133" s="3">
        <v>2</v>
      </c>
      <c r="H133" s="1" t="s">
        <v>308</v>
      </c>
      <c r="I133" s="37" t="s">
        <v>11</v>
      </c>
    </row>
    <row r="134" spans="1:9" ht="26.25">
      <c r="B134" s="3">
        <v>440</v>
      </c>
      <c r="C134" s="4">
        <f t="shared" si="5"/>
        <v>155.56349186104046</v>
      </c>
      <c r="D134" s="3">
        <v>51</v>
      </c>
      <c r="F134" s="3">
        <v>3</v>
      </c>
      <c r="I134" s="37"/>
    </row>
    <row r="135" spans="1:9" ht="26.25">
      <c r="B135" s="3">
        <v>440</v>
      </c>
      <c r="C135" s="4">
        <f t="shared" si="5"/>
        <v>164.81377845643496</v>
      </c>
      <c r="D135" s="3">
        <v>52</v>
      </c>
      <c r="F135" s="3">
        <v>4</v>
      </c>
      <c r="I135" s="37"/>
    </row>
    <row r="136" spans="1:9" ht="26.25">
      <c r="B136" s="3">
        <v>440</v>
      </c>
      <c r="C136" s="4">
        <f t="shared" si="5"/>
        <v>174.61411571650197</v>
      </c>
      <c r="D136" s="3">
        <v>53</v>
      </c>
      <c r="F136" s="3">
        <v>5</v>
      </c>
      <c r="I136" s="37"/>
    </row>
    <row r="137" spans="1:9" ht="26.25">
      <c r="B137" s="3">
        <v>440</v>
      </c>
      <c r="C137" s="4">
        <f t="shared" si="5"/>
        <v>184.99721135581723</v>
      </c>
      <c r="D137" s="3">
        <v>54</v>
      </c>
      <c r="F137" s="3">
        <v>6</v>
      </c>
      <c r="I137" s="37"/>
    </row>
    <row r="138" spans="1:9" ht="26.25">
      <c r="B138" s="3">
        <v>440</v>
      </c>
      <c r="C138" s="4">
        <f t="shared" si="5"/>
        <v>195.99771799087463</v>
      </c>
      <c r="D138" s="3">
        <v>55</v>
      </c>
      <c r="F138" s="3">
        <v>7</v>
      </c>
      <c r="H138" s="1" t="s">
        <v>305</v>
      </c>
      <c r="I138" s="37" t="s">
        <v>14</v>
      </c>
    </row>
    <row r="139" spans="1:9" ht="26.25">
      <c r="B139" s="3">
        <v>440</v>
      </c>
      <c r="C139" s="4">
        <f t="shared" si="5"/>
        <v>207.65234878997259</v>
      </c>
      <c r="D139" s="3">
        <v>56</v>
      </c>
      <c r="F139" s="3">
        <v>8</v>
      </c>
      <c r="I139" s="37"/>
    </row>
    <row r="140" spans="1:9" ht="26.25">
      <c r="A140" t="s">
        <v>409</v>
      </c>
      <c r="B140" s="3">
        <v>440</v>
      </c>
      <c r="C140" s="4">
        <f t="shared" si="5"/>
        <v>220</v>
      </c>
      <c r="D140" s="3">
        <v>57</v>
      </c>
      <c r="F140" s="3">
        <v>9</v>
      </c>
      <c r="I140" s="37"/>
    </row>
    <row r="141" spans="1:9" ht="26.25">
      <c r="B141" s="3">
        <v>440</v>
      </c>
      <c r="C141" s="4">
        <f t="shared" si="5"/>
        <v>233.08188075904496</v>
      </c>
      <c r="D141" s="3">
        <v>58</v>
      </c>
      <c r="F141" s="3">
        <v>10</v>
      </c>
      <c r="I141" s="37"/>
    </row>
    <row r="142" spans="1:9" ht="26.25">
      <c r="B142" s="3">
        <v>440</v>
      </c>
      <c r="C142" s="4">
        <f t="shared" si="5"/>
        <v>246.94165062806206</v>
      </c>
      <c r="D142" s="3">
        <v>59</v>
      </c>
      <c r="F142" s="3">
        <v>11</v>
      </c>
      <c r="H142" s="1" t="s">
        <v>302</v>
      </c>
      <c r="I142" s="37" t="s">
        <v>338</v>
      </c>
    </row>
    <row r="143" spans="1:9" ht="26.25">
      <c r="B143" s="3">
        <v>440</v>
      </c>
      <c r="C143" s="4">
        <f t="shared" si="5"/>
        <v>261.62556530059862</v>
      </c>
      <c r="D143" s="3">
        <v>60</v>
      </c>
      <c r="F143" s="3">
        <v>12</v>
      </c>
      <c r="I143" s="37"/>
    </row>
    <row r="144" spans="1:9" ht="26.25">
      <c r="B144" s="3">
        <v>440</v>
      </c>
      <c r="C144" s="4">
        <f t="shared" si="5"/>
        <v>277.18263097687208</v>
      </c>
      <c r="D144" s="3">
        <v>61</v>
      </c>
      <c r="E144" s="3" t="s">
        <v>415</v>
      </c>
      <c r="F144" s="3">
        <v>1</v>
      </c>
      <c r="I144" s="37"/>
    </row>
    <row r="145" spans="1:9" ht="26.25">
      <c r="B145" s="3">
        <v>440</v>
      </c>
      <c r="C145" s="4">
        <f t="shared" si="5"/>
        <v>293.66476791740757</v>
      </c>
      <c r="D145" s="3">
        <v>62</v>
      </c>
      <c r="E145" s="3"/>
      <c r="F145" s="3">
        <v>2</v>
      </c>
      <c r="I145" s="37"/>
    </row>
    <row r="146" spans="1:9" ht="26.25">
      <c r="B146" s="3">
        <v>440</v>
      </c>
      <c r="C146" s="4">
        <f t="shared" si="5"/>
        <v>311.12698372208087</v>
      </c>
      <c r="D146" s="3">
        <v>63</v>
      </c>
      <c r="E146" s="3"/>
      <c r="F146" s="3">
        <v>3</v>
      </c>
      <c r="I146" s="37"/>
    </row>
    <row r="147" spans="1:9" ht="26.25">
      <c r="B147" s="3">
        <v>440</v>
      </c>
      <c r="C147" s="4">
        <f t="shared" si="5"/>
        <v>329.62755691286992</v>
      </c>
      <c r="D147" s="3">
        <v>64</v>
      </c>
      <c r="E147" s="3"/>
      <c r="F147" s="3">
        <v>4</v>
      </c>
      <c r="H147" s="1" t="s">
        <v>299</v>
      </c>
      <c r="I147" s="37" t="s">
        <v>12</v>
      </c>
    </row>
    <row r="148" spans="1:9" ht="18.75">
      <c r="B148" s="3">
        <v>440</v>
      </c>
      <c r="C148" s="4">
        <f t="shared" ref="C148:C211" si="6">B148*POWER(2,(D148-69)/12)</f>
        <v>349.22823143300388</v>
      </c>
      <c r="D148" s="3">
        <v>65</v>
      </c>
      <c r="E148" s="3"/>
      <c r="F148" s="3">
        <v>5</v>
      </c>
    </row>
    <row r="149" spans="1:9" ht="18.75">
      <c r="B149" s="3">
        <v>440</v>
      </c>
      <c r="C149" s="4">
        <f t="shared" si="6"/>
        <v>369.99442271163446</v>
      </c>
      <c r="D149" s="3">
        <v>66</v>
      </c>
      <c r="E149" s="3"/>
      <c r="F149" s="3">
        <v>6</v>
      </c>
    </row>
    <row r="150" spans="1:9" ht="18.75">
      <c r="B150" s="3">
        <v>440</v>
      </c>
      <c r="C150" s="4">
        <f t="shared" si="6"/>
        <v>391.99543598174927</v>
      </c>
      <c r="D150" s="3">
        <v>67</v>
      </c>
      <c r="E150" s="3"/>
      <c r="F150" s="3">
        <v>7</v>
      </c>
    </row>
    <row r="151" spans="1:9" ht="18.75">
      <c r="B151" s="3">
        <v>440</v>
      </c>
      <c r="C151" s="4">
        <f t="shared" si="6"/>
        <v>415.30469757994513</v>
      </c>
      <c r="D151" s="3">
        <v>68</v>
      </c>
      <c r="E151" s="3"/>
      <c r="F151" s="3">
        <v>8</v>
      </c>
    </row>
    <row r="152" spans="1:9" ht="18.75">
      <c r="A152" t="s">
        <v>437</v>
      </c>
      <c r="B152" s="3">
        <v>440</v>
      </c>
      <c r="C152" s="4">
        <f t="shared" si="6"/>
        <v>440</v>
      </c>
      <c r="D152" s="3">
        <v>69</v>
      </c>
      <c r="E152" s="3"/>
      <c r="F152" s="3">
        <v>9</v>
      </c>
    </row>
    <row r="153" spans="1:9" ht="18.75">
      <c r="B153" s="3">
        <v>440</v>
      </c>
      <c r="C153" s="4">
        <f t="shared" si="6"/>
        <v>466.16376151808993</v>
      </c>
      <c r="D153" s="3">
        <v>70</v>
      </c>
      <c r="E153" s="3"/>
      <c r="F153" s="3">
        <v>10</v>
      </c>
    </row>
    <row r="154" spans="1:9" ht="18.75">
      <c r="B154" s="3">
        <v>440</v>
      </c>
      <c r="C154" s="4">
        <f t="shared" si="6"/>
        <v>493.88330125612413</v>
      </c>
      <c r="D154" s="3">
        <v>71</v>
      </c>
      <c r="E154" s="3"/>
      <c r="F154" s="3">
        <v>11</v>
      </c>
    </row>
    <row r="155" spans="1:9" ht="18.75">
      <c r="B155" s="3">
        <v>440</v>
      </c>
      <c r="C155" s="4">
        <f t="shared" si="6"/>
        <v>523.25113060119725</v>
      </c>
      <c r="D155" s="3">
        <v>72</v>
      </c>
      <c r="E155" s="3"/>
      <c r="F155" s="3">
        <v>12</v>
      </c>
    </row>
    <row r="156" spans="1:9" ht="18.75">
      <c r="B156" s="3">
        <v>440</v>
      </c>
      <c r="C156" s="4">
        <f t="shared" si="6"/>
        <v>554.36526195374415</v>
      </c>
      <c r="D156" s="3">
        <v>73</v>
      </c>
      <c r="E156" s="3" t="s">
        <v>416</v>
      </c>
      <c r="F156" s="3">
        <v>1</v>
      </c>
    </row>
    <row r="157" spans="1:9" ht="18.75">
      <c r="B157" s="3">
        <v>440</v>
      </c>
      <c r="C157" s="4">
        <f t="shared" si="6"/>
        <v>587.32953583481515</v>
      </c>
      <c r="D157" s="3">
        <v>74</v>
      </c>
      <c r="E157" s="3"/>
      <c r="F157" s="3">
        <v>2</v>
      </c>
    </row>
    <row r="158" spans="1:9" ht="18.75">
      <c r="B158" s="3">
        <v>440</v>
      </c>
      <c r="C158" s="4">
        <f t="shared" si="6"/>
        <v>622.25396744416184</v>
      </c>
      <c r="D158" s="3">
        <v>75</v>
      </c>
      <c r="E158" s="3"/>
      <c r="F158" s="3">
        <v>3</v>
      </c>
    </row>
    <row r="159" spans="1:9" ht="18.75">
      <c r="B159" s="3">
        <v>440</v>
      </c>
      <c r="C159" s="4">
        <f t="shared" si="6"/>
        <v>659.25511382573984</v>
      </c>
      <c r="D159" s="3">
        <v>76</v>
      </c>
      <c r="E159" s="3"/>
      <c r="F159" s="3">
        <v>4</v>
      </c>
    </row>
    <row r="160" spans="1:9" ht="18.75">
      <c r="B160" s="3">
        <v>440</v>
      </c>
      <c r="C160" s="4">
        <f t="shared" si="6"/>
        <v>698.45646286600777</v>
      </c>
      <c r="D160" s="3">
        <v>77</v>
      </c>
      <c r="E160" s="3"/>
      <c r="F160" s="3">
        <v>5</v>
      </c>
    </row>
    <row r="161" spans="2:6" ht="18.75">
      <c r="B161" s="3">
        <v>440</v>
      </c>
      <c r="C161" s="4">
        <f t="shared" si="6"/>
        <v>739.9888454232688</v>
      </c>
      <c r="D161" s="3">
        <v>78</v>
      </c>
      <c r="E161" s="3"/>
      <c r="F161" s="3">
        <v>6</v>
      </c>
    </row>
    <row r="162" spans="2:6" ht="18.75">
      <c r="B162" s="3">
        <v>440</v>
      </c>
      <c r="C162" s="4">
        <f t="shared" si="6"/>
        <v>783.99087196349853</v>
      </c>
      <c r="D162" s="3">
        <v>79</v>
      </c>
      <c r="E162" s="3"/>
      <c r="F162" s="3">
        <v>7</v>
      </c>
    </row>
    <row r="163" spans="2:6" ht="18.75">
      <c r="B163" s="3">
        <v>440</v>
      </c>
      <c r="C163" s="4">
        <f t="shared" si="6"/>
        <v>830.60939515989025</v>
      </c>
      <c r="D163" s="3">
        <v>80</v>
      </c>
      <c r="E163" s="3"/>
      <c r="F163" s="3">
        <v>8</v>
      </c>
    </row>
    <row r="164" spans="2:6" ht="18.75">
      <c r="B164" s="3">
        <v>440</v>
      </c>
      <c r="C164" s="4">
        <f t="shared" si="6"/>
        <v>880</v>
      </c>
      <c r="D164" s="3">
        <v>81</v>
      </c>
      <c r="E164" s="3"/>
      <c r="F164" s="3">
        <v>9</v>
      </c>
    </row>
    <row r="165" spans="2:6" ht="18.75">
      <c r="B165" s="3">
        <v>440</v>
      </c>
      <c r="C165" s="4">
        <f t="shared" si="6"/>
        <v>932.32752303617963</v>
      </c>
      <c r="D165" s="3">
        <v>82</v>
      </c>
      <c r="F165" s="3">
        <v>10</v>
      </c>
    </row>
    <row r="166" spans="2:6" ht="18.75">
      <c r="B166" s="3">
        <v>440</v>
      </c>
      <c r="C166" s="4">
        <f t="shared" si="6"/>
        <v>987.76660251224826</v>
      </c>
      <c r="D166" s="3">
        <v>83</v>
      </c>
      <c r="F166" s="3">
        <v>11</v>
      </c>
    </row>
    <row r="167" spans="2:6" ht="18.75">
      <c r="B167" s="3">
        <v>440</v>
      </c>
      <c r="C167" s="4">
        <f t="shared" si="6"/>
        <v>1046.5022612023945</v>
      </c>
      <c r="D167" s="3">
        <v>84</v>
      </c>
      <c r="F167" s="3">
        <v>12</v>
      </c>
    </row>
    <row r="168" spans="2:6" ht="18.75">
      <c r="B168" s="3">
        <v>440</v>
      </c>
      <c r="C168" s="4">
        <f t="shared" si="6"/>
        <v>1108.7305239074883</v>
      </c>
      <c r="D168" s="3">
        <v>85</v>
      </c>
      <c r="E168" t="s">
        <v>417</v>
      </c>
      <c r="F168" s="3">
        <v>1</v>
      </c>
    </row>
    <row r="169" spans="2:6" ht="18.75">
      <c r="B169" s="3">
        <v>440</v>
      </c>
      <c r="C169" s="4">
        <f t="shared" si="6"/>
        <v>1174.6590716696303</v>
      </c>
      <c r="D169" s="3">
        <v>86</v>
      </c>
      <c r="F169" s="3">
        <v>2</v>
      </c>
    </row>
    <row r="170" spans="2:6" ht="18.75">
      <c r="B170" s="3">
        <v>440</v>
      </c>
      <c r="C170" s="4">
        <f t="shared" si="6"/>
        <v>1244.5079348883235</v>
      </c>
      <c r="D170" s="3">
        <v>87</v>
      </c>
      <c r="F170" s="3">
        <v>3</v>
      </c>
    </row>
    <row r="171" spans="2:6" ht="18.75">
      <c r="B171" s="3">
        <v>440</v>
      </c>
      <c r="C171" s="4">
        <f t="shared" si="6"/>
        <v>1318.5102276514795</v>
      </c>
      <c r="D171" s="3">
        <v>88</v>
      </c>
      <c r="F171" s="3">
        <v>4</v>
      </c>
    </row>
    <row r="172" spans="2:6" ht="18.75">
      <c r="B172" s="3">
        <v>440</v>
      </c>
      <c r="C172" s="4">
        <f t="shared" si="6"/>
        <v>1396.9129257320155</v>
      </c>
      <c r="D172" s="3">
        <v>89</v>
      </c>
      <c r="F172" s="3">
        <v>5</v>
      </c>
    </row>
    <row r="173" spans="2:6" ht="18.75">
      <c r="B173" s="3">
        <v>440</v>
      </c>
      <c r="C173" s="4">
        <f t="shared" si="6"/>
        <v>1479.9776908465376</v>
      </c>
      <c r="D173" s="3">
        <v>90</v>
      </c>
      <c r="F173" s="3">
        <v>6</v>
      </c>
    </row>
    <row r="174" spans="2:6" ht="18.75">
      <c r="B174" s="3">
        <v>440</v>
      </c>
      <c r="C174" s="4">
        <f t="shared" si="6"/>
        <v>1567.9817439269968</v>
      </c>
      <c r="D174" s="3">
        <v>91</v>
      </c>
      <c r="F174" s="3">
        <v>7</v>
      </c>
    </row>
    <row r="175" spans="2:6" ht="18.75">
      <c r="B175" s="3">
        <v>440</v>
      </c>
      <c r="C175" s="4">
        <f t="shared" si="6"/>
        <v>1661.2187903197805</v>
      </c>
      <c r="D175" s="3">
        <v>92</v>
      </c>
      <c r="F175" s="3">
        <v>8</v>
      </c>
    </row>
    <row r="176" spans="2:6" ht="18.75">
      <c r="B176" s="3">
        <v>440</v>
      </c>
      <c r="C176" s="4">
        <f t="shared" si="6"/>
        <v>1760</v>
      </c>
      <c r="D176" s="3">
        <v>93</v>
      </c>
      <c r="F176" s="3">
        <v>9</v>
      </c>
    </row>
    <row r="177" spans="2:6" ht="18.75">
      <c r="B177" s="3">
        <v>440</v>
      </c>
      <c r="C177" s="4">
        <f t="shared" si="6"/>
        <v>1864.6550460723597</v>
      </c>
      <c r="D177" s="3">
        <v>94</v>
      </c>
      <c r="F177" s="3">
        <v>10</v>
      </c>
    </row>
    <row r="178" spans="2:6" ht="18.75">
      <c r="B178" s="3">
        <v>440</v>
      </c>
      <c r="C178" s="4">
        <f t="shared" si="6"/>
        <v>1975.5332050244961</v>
      </c>
      <c r="D178" s="3">
        <v>95</v>
      </c>
      <c r="F178" s="3">
        <v>11</v>
      </c>
    </row>
    <row r="179" spans="2:6" ht="18.75">
      <c r="B179" s="3">
        <v>440</v>
      </c>
      <c r="C179" s="4">
        <f t="shared" si="6"/>
        <v>2093.004522404789</v>
      </c>
      <c r="D179" s="3">
        <v>96</v>
      </c>
      <c r="F179" s="3">
        <v>12</v>
      </c>
    </row>
    <row r="180" spans="2:6" ht="18.75">
      <c r="B180" s="3">
        <v>440</v>
      </c>
      <c r="C180" s="4">
        <f t="shared" si="6"/>
        <v>2217.4610478149771</v>
      </c>
      <c r="D180" s="3">
        <v>97</v>
      </c>
      <c r="E180" t="s">
        <v>418</v>
      </c>
      <c r="F180" s="3">
        <v>1</v>
      </c>
    </row>
    <row r="181" spans="2:6" ht="18.75">
      <c r="B181" s="3">
        <v>440</v>
      </c>
      <c r="C181" s="4">
        <f t="shared" si="6"/>
        <v>2349.3181433392601</v>
      </c>
      <c r="D181" s="3">
        <v>98</v>
      </c>
      <c r="F181" s="3">
        <v>2</v>
      </c>
    </row>
    <row r="182" spans="2:6" ht="18.75">
      <c r="B182" s="3">
        <v>440</v>
      </c>
      <c r="C182" s="4">
        <f t="shared" si="6"/>
        <v>2489.0158697766474</v>
      </c>
      <c r="D182" s="3">
        <v>99</v>
      </c>
      <c r="F182" s="3">
        <v>3</v>
      </c>
    </row>
    <row r="183" spans="2:6" ht="18.75">
      <c r="B183" s="3">
        <v>440</v>
      </c>
      <c r="C183" s="4">
        <f t="shared" si="6"/>
        <v>2637.0204553029598</v>
      </c>
      <c r="D183" s="3">
        <v>100</v>
      </c>
      <c r="F183" s="3">
        <v>4</v>
      </c>
    </row>
    <row r="184" spans="2:6" ht="18.75">
      <c r="B184" s="3">
        <v>440</v>
      </c>
      <c r="C184" s="4">
        <f t="shared" si="6"/>
        <v>2793.8258514640311</v>
      </c>
      <c r="D184" s="3">
        <v>101</v>
      </c>
      <c r="F184" s="3">
        <v>5</v>
      </c>
    </row>
    <row r="185" spans="2:6" ht="18.75">
      <c r="B185" s="3">
        <v>440</v>
      </c>
      <c r="C185" s="4">
        <f t="shared" si="6"/>
        <v>2959.9553816930757</v>
      </c>
      <c r="D185" s="3">
        <v>102</v>
      </c>
      <c r="F185" s="3">
        <v>6</v>
      </c>
    </row>
    <row r="186" spans="2:6" ht="18.75">
      <c r="B186" s="3">
        <v>440</v>
      </c>
      <c r="C186" s="4">
        <f t="shared" si="6"/>
        <v>3135.9634878539941</v>
      </c>
      <c r="D186" s="3">
        <v>103</v>
      </c>
      <c r="F186" s="3">
        <v>7</v>
      </c>
    </row>
    <row r="187" spans="2:6" ht="18.75">
      <c r="B187" s="3">
        <v>440</v>
      </c>
      <c r="C187" s="4">
        <f t="shared" si="6"/>
        <v>3322.4375806395601</v>
      </c>
      <c r="D187" s="3">
        <v>104</v>
      </c>
      <c r="F187" s="3">
        <v>8</v>
      </c>
    </row>
    <row r="188" spans="2:6" ht="18.75">
      <c r="B188" s="3">
        <v>440</v>
      </c>
      <c r="C188" s="4">
        <f t="shared" si="6"/>
        <v>3520</v>
      </c>
      <c r="D188" s="3">
        <v>105</v>
      </c>
      <c r="F188" s="3">
        <v>9</v>
      </c>
    </row>
    <row r="189" spans="2:6" ht="18.75">
      <c r="B189" s="3">
        <v>440</v>
      </c>
      <c r="C189" s="4">
        <f t="shared" si="6"/>
        <v>3729.3100921447194</v>
      </c>
      <c r="D189" s="3">
        <v>106</v>
      </c>
      <c r="F189" s="3">
        <v>10</v>
      </c>
    </row>
    <row r="190" spans="2:6" ht="18.75">
      <c r="B190" s="3">
        <v>440</v>
      </c>
      <c r="C190" s="4">
        <f t="shared" si="6"/>
        <v>3951.0664100489917</v>
      </c>
      <c r="D190" s="3">
        <v>107</v>
      </c>
      <c r="F190" s="3">
        <v>11</v>
      </c>
    </row>
    <row r="191" spans="2:6" ht="18.75">
      <c r="B191" s="3">
        <v>440</v>
      </c>
      <c r="C191" s="4">
        <f t="shared" si="6"/>
        <v>4186.0090448095771</v>
      </c>
      <c r="D191" s="3">
        <v>108</v>
      </c>
      <c r="F191" s="3">
        <v>12</v>
      </c>
    </row>
    <row r="192" spans="2:6" ht="18.75">
      <c r="B192" s="3">
        <v>440</v>
      </c>
      <c r="C192" s="4">
        <f t="shared" si="6"/>
        <v>4434.9220956299532</v>
      </c>
      <c r="D192" s="3">
        <v>109</v>
      </c>
      <c r="E192" t="s">
        <v>419</v>
      </c>
      <c r="F192" s="3">
        <v>1</v>
      </c>
    </row>
    <row r="193" spans="2:6" ht="18.75">
      <c r="B193" s="3">
        <v>440</v>
      </c>
      <c r="C193" s="4">
        <f t="shared" si="6"/>
        <v>4698.6362866785194</v>
      </c>
      <c r="D193" s="3">
        <v>110</v>
      </c>
      <c r="F193" s="3">
        <v>2</v>
      </c>
    </row>
    <row r="194" spans="2:6" ht="18.75">
      <c r="B194" s="3">
        <v>440</v>
      </c>
      <c r="C194" s="4">
        <f t="shared" si="6"/>
        <v>4978.0317395532938</v>
      </c>
      <c r="D194" s="3">
        <v>111</v>
      </c>
      <c r="F194" s="3">
        <v>3</v>
      </c>
    </row>
    <row r="195" spans="2:6" ht="18.75">
      <c r="B195" s="3">
        <v>440</v>
      </c>
      <c r="C195" s="4">
        <f t="shared" si="6"/>
        <v>5274.0409106059187</v>
      </c>
      <c r="D195" s="3">
        <v>112</v>
      </c>
      <c r="F195" s="3">
        <v>4</v>
      </c>
    </row>
    <row r="196" spans="2:6" ht="18.75">
      <c r="B196" s="3">
        <v>440</v>
      </c>
      <c r="C196" s="4">
        <f t="shared" si="6"/>
        <v>5587.6517029280612</v>
      </c>
      <c r="D196" s="3">
        <v>113</v>
      </c>
      <c r="F196" s="3">
        <v>5</v>
      </c>
    </row>
    <row r="197" spans="2:6" ht="18.75">
      <c r="B197" s="3">
        <v>440</v>
      </c>
      <c r="C197" s="4">
        <f t="shared" si="6"/>
        <v>5919.9107633861504</v>
      </c>
      <c r="D197" s="3">
        <v>114</v>
      </c>
      <c r="F197" s="3">
        <v>6</v>
      </c>
    </row>
    <row r="198" spans="2:6" ht="18.75">
      <c r="B198" s="3">
        <v>440</v>
      </c>
      <c r="C198" s="4">
        <f t="shared" si="6"/>
        <v>6271.9269757079892</v>
      </c>
      <c r="D198" s="3">
        <v>115</v>
      </c>
      <c r="F198" s="3">
        <v>7</v>
      </c>
    </row>
    <row r="199" spans="2:6" ht="18.75">
      <c r="B199" s="3">
        <v>440</v>
      </c>
      <c r="C199" s="4">
        <f t="shared" si="6"/>
        <v>6644.8751612791211</v>
      </c>
      <c r="D199" s="3">
        <v>116</v>
      </c>
      <c r="F199" s="3">
        <v>8</v>
      </c>
    </row>
    <row r="200" spans="2:6" ht="18.75">
      <c r="B200" s="3">
        <v>440</v>
      </c>
      <c r="C200" s="4">
        <f t="shared" si="6"/>
        <v>7040</v>
      </c>
      <c r="D200" s="3">
        <v>117</v>
      </c>
      <c r="F200" s="3">
        <v>9</v>
      </c>
    </row>
    <row r="201" spans="2:6" ht="18.75">
      <c r="B201" s="3">
        <v>440</v>
      </c>
      <c r="C201" s="4">
        <f t="shared" si="6"/>
        <v>7458.6201842894361</v>
      </c>
      <c r="D201" s="3">
        <v>118</v>
      </c>
      <c r="F201" s="3">
        <v>10</v>
      </c>
    </row>
    <row r="202" spans="2:6" ht="18.75">
      <c r="B202" s="3">
        <v>440</v>
      </c>
      <c r="C202" s="4">
        <f t="shared" si="6"/>
        <v>7902.1328200979879</v>
      </c>
      <c r="D202" s="3">
        <v>119</v>
      </c>
      <c r="F202" s="3">
        <v>11</v>
      </c>
    </row>
    <row r="203" spans="2:6" ht="18.75">
      <c r="B203" s="3">
        <v>440</v>
      </c>
      <c r="C203" s="4">
        <f t="shared" si="6"/>
        <v>8372.0180896191559</v>
      </c>
      <c r="D203" s="3">
        <v>120</v>
      </c>
      <c r="F203" s="3">
        <v>12</v>
      </c>
    </row>
    <row r="204" spans="2:6" ht="18.75">
      <c r="B204" s="3">
        <v>440</v>
      </c>
      <c r="C204" s="4">
        <f t="shared" si="6"/>
        <v>8869.8441912599046</v>
      </c>
      <c r="D204" s="3">
        <v>121</v>
      </c>
      <c r="E204" s="3" t="s">
        <v>420</v>
      </c>
      <c r="F204" s="3">
        <v>1</v>
      </c>
    </row>
    <row r="205" spans="2:6" ht="18.75">
      <c r="B205" s="3">
        <v>440</v>
      </c>
      <c r="C205" s="4">
        <f t="shared" si="6"/>
        <v>9397.2725733570442</v>
      </c>
      <c r="D205" s="3">
        <v>122</v>
      </c>
      <c r="E205" s="3"/>
      <c r="F205" s="3">
        <v>2</v>
      </c>
    </row>
    <row r="206" spans="2:6" ht="18.75">
      <c r="B206" s="3">
        <v>440</v>
      </c>
      <c r="C206" s="4">
        <f t="shared" si="6"/>
        <v>9956.0634791065877</v>
      </c>
      <c r="D206" s="3">
        <v>123</v>
      </c>
      <c r="E206" s="3"/>
      <c r="F206" s="3">
        <v>3</v>
      </c>
    </row>
    <row r="207" spans="2:6" ht="18.75">
      <c r="B207" s="3">
        <v>440</v>
      </c>
      <c r="C207" s="4">
        <f t="shared" si="6"/>
        <v>10548.081821211836</v>
      </c>
      <c r="D207" s="3">
        <v>124</v>
      </c>
      <c r="E207" s="3"/>
      <c r="F207" s="3">
        <v>4</v>
      </c>
    </row>
    <row r="208" spans="2:6" ht="18.75">
      <c r="B208" s="3">
        <v>440</v>
      </c>
      <c r="C208" s="4">
        <f t="shared" si="6"/>
        <v>11175.303405856126</v>
      </c>
      <c r="D208" s="3">
        <v>125</v>
      </c>
      <c r="E208" s="3"/>
      <c r="F208" s="3">
        <v>5</v>
      </c>
    </row>
    <row r="209" spans="2:6" ht="18.75">
      <c r="B209" s="3">
        <v>440</v>
      </c>
      <c r="C209" s="4">
        <f t="shared" si="6"/>
        <v>11839.821526772301</v>
      </c>
      <c r="D209" s="3">
        <v>126</v>
      </c>
      <c r="E209" s="3"/>
      <c r="F209" s="3">
        <v>6</v>
      </c>
    </row>
    <row r="210" spans="2:6" ht="18.75">
      <c r="B210" s="3">
        <v>440</v>
      </c>
      <c r="C210" s="4">
        <f t="shared" si="6"/>
        <v>12543.853951415975</v>
      </c>
      <c r="D210" s="3">
        <v>127</v>
      </c>
      <c r="E210" s="3"/>
      <c r="F210" s="3">
        <v>7</v>
      </c>
    </row>
    <row r="211" spans="2:6" ht="18.75">
      <c r="B211" s="3">
        <v>440</v>
      </c>
      <c r="C211" s="4">
        <f t="shared" si="6"/>
        <v>13289.750322558248</v>
      </c>
      <c r="D211" s="3">
        <v>128</v>
      </c>
      <c r="E211" s="3"/>
      <c r="F211" s="3">
        <v>8</v>
      </c>
    </row>
    <row r="212" spans="2:6" ht="18.75">
      <c r="B212" s="3">
        <v>440</v>
      </c>
      <c r="C212" s="4">
        <f t="shared" ref="C212:C275" si="7">B212*POWER(2,(D212-69)/12)</f>
        <v>14080</v>
      </c>
      <c r="D212" s="3">
        <v>129</v>
      </c>
      <c r="E212" s="3"/>
      <c r="F212" s="3">
        <v>9</v>
      </c>
    </row>
    <row r="213" spans="2:6" ht="18.75">
      <c r="B213" s="3">
        <v>440</v>
      </c>
      <c r="C213" s="4">
        <f t="shared" si="7"/>
        <v>14917.240368578872</v>
      </c>
      <c r="D213" s="3">
        <v>130</v>
      </c>
      <c r="E213" s="3"/>
      <c r="F213" s="3">
        <v>10</v>
      </c>
    </row>
    <row r="214" spans="2:6" ht="18.75">
      <c r="B214" s="3">
        <v>440</v>
      </c>
      <c r="C214" s="4">
        <f t="shared" si="7"/>
        <v>15804.265640195976</v>
      </c>
      <c r="D214" s="3">
        <v>131</v>
      </c>
      <c r="E214" s="3"/>
      <c r="F214" s="3">
        <v>11</v>
      </c>
    </row>
    <row r="215" spans="2:6" ht="18.75">
      <c r="B215" s="3">
        <v>440</v>
      </c>
      <c r="C215" s="4">
        <f t="shared" si="7"/>
        <v>16744.036179238312</v>
      </c>
      <c r="D215" s="3">
        <v>132</v>
      </c>
      <c r="E215" s="3"/>
      <c r="F215" s="3">
        <v>12</v>
      </c>
    </row>
    <row r="216" spans="2:6" ht="18.75">
      <c r="B216" s="3">
        <v>440</v>
      </c>
      <c r="C216" s="4">
        <f t="shared" si="7"/>
        <v>17739.688382519809</v>
      </c>
      <c r="D216" s="3">
        <v>133</v>
      </c>
      <c r="E216" s="3" t="s">
        <v>421</v>
      </c>
      <c r="F216" s="3">
        <v>1</v>
      </c>
    </row>
    <row r="217" spans="2:6" ht="18.75">
      <c r="B217" s="3">
        <v>440</v>
      </c>
      <c r="C217" s="4">
        <f t="shared" si="7"/>
        <v>18794.545146714081</v>
      </c>
      <c r="D217" s="3">
        <v>134</v>
      </c>
      <c r="E217" s="3"/>
      <c r="F217" s="3">
        <v>2</v>
      </c>
    </row>
    <row r="218" spans="2:6" ht="18.75">
      <c r="B218" s="3">
        <v>440</v>
      </c>
      <c r="C218" s="4">
        <f t="shared" si="7"/>
        <v>19912.126958213179</v>
      </c>
      <c r="D218" s="3">
        <v>135</v>
      </c>
      <c r="E218" s="3"/>
      <c r="F218" s="3">
        <v>3</v>
      </c>
    </row>
    <row r="219" spans="2:6" ht="18.75">
      <c r="B219" s="3">
        <v>440</v>
      </c>
      <c r="C219" s="4">
        <f t="shared" si="7"/>
        <v>21096.163642423671</v>
      </c>
      <c r="D219" s="3">
        <v>136</v>
      </c>
      <c r="E219" s="3"/>
      <c r="F219" s="3">
        <v>4</v>
      </c>
    </row>
    <row r="220" spans="2:6" ht="18.75">
      <c r="B220" s="3">
        <v>440</v>
      </c>
      <c r="C220" s="4">
        <f t="shared" si="7"/>
        <v>22350.606811712249</v>
      </c>
      <c r="D220" s="3">
        <v>137</v>
      </c>
      <c r="E220" s="3"/>
      <c r="F220" s="3">
        <v>5</v>
      </c>
    </row>
    <row r="221" spans="2:6" ht="18.75">
      <c r="B221" s="3">
        <v>440</v>
      </c>
      <c r="C221" s="4">
        <f t="shared" si="7"/>
        <v>23679.643053544605</v>
      </c>
      <c r="D221" s="3">
        <v>138</v>
      </c>
      <c r="E221" s="3"/>
      <c r="F221" s="3">
        <v>6</v>
      </c>
    </row>
    <row r="222" spans="2:6" ht="18.75">
      <c r="B222" s="3">
        <v>440</v>
      </c>
      <c r="C222" s="4">
        <f t="shared" si="7"/>
        <v>25087.707902831939</v>
      </c>
      <c r="D222" s="3">
        <v>139</v>
      </c>
      <c r="E222" s="3"/>
      <c r="F222" s="3">
        <v>7</v>
      </c>
    </row>
    <row r="223" spans="2:6" ht="18.75">
      <c r="B223" s="3">
        <v>440</v>
      </c>
      <c r="C223" s="4">
        <f t="shared" si="7"/>
        <v>26579.500645116499</v>
      </c>
      <c r="D223" s="3">
        <v>140</v>
      </c>
      <c r="E223" s="3"/>
      <c r="F223" s="3">
        <v>8</v>
      </c>
    </row>
    <row r="224" spans="2:6" ht="18.75">
      <c r="B224" s="3">
        <v>440</v>
      </c>
      <c r="C224" s="4">
        <f t="shared" si="7"/>
        <v>28160</v>
      </c>
      <c r="D224" s="3">
        <v>141</v>
      </c>
      <c r="E224" s="3"/>
      <c r="F224" s="3">
        <v>9</v>
      </c>
    </row>
    <row r="225" spans="2:6" ht="18.75">
      <c r="B225" s="3">
        <v>440</v>
      </c>
      <c r="C225" s="4">
        <f t="shared" si="7"/>
        <v>29834.480737157748</v>
      </c>
      <c r="D225" s="3">
        <v>142</v>
      </c>
      <c r="F225" s="3">
        <v>10</v>
      </c>
    </row>
    <row r="226" spans="2:6" ht="18.75">
      <c r="B226" s="3">
        <v>440</v>
      </c>
      <c r="C226" s="4">
        <f t="shared" si="7"/>
        <v>31608.531280391944</v>
      </c>
      <c r="D226" s="3">
        <v>143</v>
      </c>
      <c r="F226" s="3">
        <v>11</v>
      </c>
    </row>
    <row r="227" spans="2:6" ht="18.75">
      <c r="B227" s="3">
        <v>440</v>
      </c>
      <c r="C227" s="4">
        <f t="shared" si="7"/>
        <v>33488.072358476631</v>
      </c>
      <c r="D227" s="3">
        <v>144</v>
      </c>
      <c r="F227" s="3">
        <v>12</v>
      </c>
    </row>
    <row r="228" spans="2:6" ht="18.75">
      <c r="B228" s="3">
        <v>440</v>
      </c>
      <c r="C228" s="4">
        <f t="shared" si="7"/>
        <v>35479.376765039604</v>
      </c>
      <c r="D228" s="3">
        <v>145</v>
      </c>
      <c r="E228" t="s">
        <v>422</v>
      </c>
      <c r="F228" s="3">
        <v>1</v>
      </c>
    </row>
    <row r="229" spans="2:6" ht="18.75">
      <c r="B229" s="3">
        <v>440</v>
      </c>
      <c r="C229" s="4">
        <f t="shared" si="7"/>
        <v>37589.090293428177</v>
      </c>
      <c r="D229" s="3">
        <v>146</v>
      </c>
      <c r="F229" s="3">
        <v>2</v>
      </c>
    </row>
    <row r="230" spans="2:6" ht="18.75">
      <c r="B230" s="3">
        <v>440</v>
      </c>
      <c r="C230" s="4">
        <f t="shared" si="7"/>
        <v>39824.253916426343</v>
      </c>
      <c r="D230" s="3">
        <v>147</v>
      </c>
      <c r="F230" s="3">
        <v>3</v>
      </c>
    </row>
    <row r="231" spans="2:6" ht="18.75">
      <c r="B231" s="3">
        <v>440</v>
      </c>
      <c r="C231" s="4">
        <f t="shared" si="7"/>
        <v>42192.327284847343</v>
      </c>
      <c r="D231" s="3">
        <v>148</v>
      </c>
      <c r="F231" s="3">
        <v>4</v>
      </c>
    </row>
    <row r="232" spans="2:6" ht="18.75">
      <c r="B232" s="3">
        <v>440</v>
      </c>
      <c r="C232" s="4">
        <f t="shared" si="7"/>
        <v>44701.213623424497</v>
      </c>
      <c r="D232" s="3">
        <v>149</v>
      </c>
      <c r="F232" s="3">
        <v>5</v>
      </c>
    </row>
    <row r="233" spans="2:6" ht="18.75">
      <c r="B233" s="3">
        <v>440</v>
      </c>
      <c r="C233" s="4">
        <f t="shared" si="7"/>
        <v>47359.28610708921</v>
      </c>
      <c r="D233" s="3">
        <v>150</v>
      </c>
      <c r="F233" s="3">
        <v>6</v>
      </c>
    </row>
    <row r="234" spans="2:6" ht="18.75">
      <c r="B234" s="3">
        <v>440</v>
      </c>
      <c r="C234" s="4">
        <f t="shared" si="7"/>
        <v>50175.415805663884</v>
      </c>
      <c r="D234" s="3">
        <v>151</v>
      </c>
      <c r="F234" s="3">
        <v>7</v>
      </c>
    </row>
    <row r="235" spans="2:6" ht="18.75">
      <c r="B235" s="3">
        <v>440</v>
      </c>
      <c r="C235" s="4">
        <f t="shared" si="7"/>
        <v>53159.001290233005</v>
      </c>
      <c r="D235" s="3">
        <v>152</v>
      </c>
      <c r="F235" s="3">
        <v>8</v>
      </c>
    </row>
    <row r="236" spans="2:6" ht="18.75">
      <c r="B236" s="3">
        <v>440</v>
      </c>
      <c r="C236" s="4">
        <f t="shared" si="7"/>
        <v>56320</v>
      </c>
      <c r="D236" s="3">
        <v>153</v>
      </c>
      <c r="F236" s="3">
        <v>9</v>
      </c>
    </row>
    <row r="237" spans="2:6" ht="18.75">
      <c r="B237" s="3">
        <v>440</v>
      </c>
      <c r="C237" s="4">
        <f t="shared" si="7"/>
        <v>59668.961474315496</v>
      </c>
      <c r="D237" s="3">
        <v>154</v>
      </c>
      <c r="F237" s="3">
        <v>10</v>
      </c>
    </row>
    <row r="238" spans="2:6" ht="18.75">
      <c r="B238" s="3">
        <v>440</v>
      </c>
      <c r="C238" s="4">
        <f t="shared" si="7"/>
        <v>63217.062560783888</v>
      </c>
      <c r="D238" s="3">
        <v>155</v>
      </c>
      <c r="F238" s="3">
        <v>11</v>
      </c>
    </row>
    <row r="239" spans="2:6" ht="18.75">
      <c r="B239" s="3">
        <v>440</v>
      </c>
      <c r="C239" s="4">
        <f t="shared" si="7"/>
        <v>66976.144716953262</v>
      </c>
      <c r="D239" s="3">
        <v>156</v>
      </c>
      <c r="F239" s="3">
        <v>12</v>
      </c>
    </row>
    <row r="240" spans="2:6" ht="18.75">
      <c r="B240" s="3">
        <v>440</v>
      </c>
      <c r="C240" s="4">
        <f t="shared" si="7"/>
        <v>70958.753530079222</v>
      </c>
      <c r="D240" s="3">
        <v>157</v>
      </c>
      <c r="E240" t="s">
        <v>423</v>
      </c>
      <c r="F240" s="3">
        <v>1</v>
      </c>
    </row>
    <row r="241" spans="2:6" ht="18.75">
      <c r="B241" s="3">
        <v>440</v>
      </c>
      <c r="C241" s="4">
        <f t="shared" si="7"/>
        <v>75178.18058685631</v>
      </c>
      <c r="D241" s="3">
        <v>158</v>
      </c>
      <c r="F241" s="3">
        <v>2</v>
      </c>
    </row>
    <row r="242" spans="2:6" ht="18.75">
      <c r="B242" s="3">
        <v>440</v>
      </c>
      <c r="C242" s="4">
        <f t="shared" si="7"/>
        <v>79648.507832852687</v>
      </c>
      <c r="D242" s="3">
        <v>159</v>
      </c>
      <c r="F242" s="3">
        <v>3</v>
      </c>
    </row>
    <row r="243" spans="2:6" ht="18.75">
      <c r="B243" s="3">
        <v>440</v>
      </c>
      <c r="C243" s="4">
        <f t="shared" si="7"/>
        <v>84384.654569694685</v>
      </c>
      <c r="D243" s="3">
        <v>160</v>
      </c>
      <c r="F243" s="3">
        <v>4</v>
      </c>
    </row>
    <row r="244" spans="2:6" ht="18.75">
      <c r="B244" s="3">
        <v>440</v>
      </c>
      <c r="C244" s="4">
        <f t="shared" si="7"/>
        <v>89402.427246848994</v>
      </c>
      <c r="D244" s="3">
        <v>161</v>
      </c>
      <c r="F244" s="3">
        <v>5</v>
      </c>
    </row>
    <row r="245" spans="2:6" ht="18.75">
      <c r="B245" s="3">
        <v>440</v>
      </c>
      <c r="C245" s="4">
        <f t="shared" si="7"/>
        <v>94718.572214178421</v>
      </c>
      <c r="D245" s="3">
        <v>162</v>
      </c>
      <c r="F245" s="3">
        <v>6</v>
      </c>
    </row>
    <row r="246" spans="2:6" ht="18.75">
      <c r="B246" s="3">
        <v>440</v>
      </c>
      <c r="C246" s="4">
        <f t="shared" si="7"/>
        <v>100350.83161132777</v>
      </c>
      <c r="D246" s="3">
        <v>163</v>
      </c>
      <c r="F246" s="3">
        <v>7</v>
      </c>
    </row>
    <row r="247" spans="2:6" ht="18.75">
      <c r="B247" s="3">
        <v>440</v>
      </c>
      <c r="C247" s="4">
        <f t="shared" si="7"/>
        <v>106318.00258046592</v>
      </c>
      <c r="D247" s="3">
        <v>164</v>
      </c>
      <c r="F247" s="3">
        <v>8</v>
      </c>
    </row>
    <row r="248" spans="2:6" ht="18.75">
      <c r="B248" s="3">
        <v>440</v>
      </c>
      <c r="C248" s="4">
        <f t="shared" si="7"/>
        <v>112640</v>
      </c>
      <c r="D248" s="3">
        <v>165</v>
      </c>
      <c r="F248" s="3">
        <v>9</v>
      </c>
    </row>
    <row r="249" spans="2:6" ht="18.75">
      <c r="B249" s="3">
        <v>440</v>
      </c>
      <c r="C249" s="4">
        <f t="shared" si="7"/>
        <v>119337.92294863102</v>
      </c>
      <c r="D249" s="3">
        <v>166</v>
      </c>
      <c r="F249" s="3">
        <v>10</v>
      </c>
    </row>
    <row r="250" spans="2:6" ht="18.75">
      <c r="B250" s="3">
        <v>440</v>
      </c>
      <c r="C250" s="4">
        <f t="shared" si="7"/>
        <v>126434.12512156767</v>
      </c>
      <c r="D250" s="3">
        <v>167</v>
      </c>
      <c r="F250" s="3">
        <v>11</v>
      </c>
    </row>
    <row r="251" spans="2:6" ht="18.75">
      <c r="B251" s="3">
        <v>440</v>
      </c>
      <c r="C251" s="4">
        <f t="shared" si="7"/>
        <v>133952.28943390641</v>
      </c>
      <c r="D251" s="3">
        <v>168</v>
      </c>
      <c r="F251" s="3">
        <v>12</v>
      </c>
    </row>
    <row r="252" spans="2:6" ht="18.75">
      <c r="B252" s="3">
        <v>440</v>
      </c>
      <c r="C252" s="4">
        <f t="shared" si="7"/>
        <v>141917.50706015856</v>
      </c>
      <c r="D252" s="3">
        <v>169</v>
      </c>
      <c r="E252" t="s">
        <v>424</v>
      </c>
      <c r="F252" s="3">
        <v>1</v>
      </c>
    </row>
    <row r="253" spans="2:6" ht="18.75">
      <c r="B253" s="3">
        <v>440</v>
      </c>
      <c r="C253" s="4">
        <f t="shared" si="7"/>
        <v>150356.36117371262</v>
      </c>
      <c r="D253" s="3">
        <v>170</v>
      </c>
      <c r="F253" s="3">
        <v>2</v>
      </c>
    </row>
    <row r="254" spans="2:6" ht="18.75">
      <c r="B254" s="3">
        <v>440</v>
      </c>
      <c r="C254" s="4">
        <f t="shared" si="7"/>
        <v>159297.0156657054</v>
      </c>
      <c r="D254" s="3">
        <v>171</v>
      </c>
      <c r="F254" s="3">
        <v>3</v>
      </c>
    </row>
    <row r="255" spans="2:6" ht="18.75">
      <c r="B255" s="3">
        <v>440</v>
      </c>
      <c r="C255" s="4">
        <f t="shared" si="7"/>
        <v>168769.3091393894</v>
      </c>
      <c r="D255" s="3">
        <v>172</v>
      </c>
      <c r="F255" s="3">
        <v>4</v>
      </c>
    </row>
    <row r="256" spans="2:6" ht="18.75">
      <c r="B256" s="3">
        <v>440</v>
      </c>
      <c r="C256" s="4">
        <f t="shared" si="7"/>
        <v>178804.85449369784</v>
      </c>
      <c r="D256" s="3">
        <v>173</v>
      </c>
      <c r="F256" s="3">
        <v>5</v>
      </c>
    </row>
    <row r="257" spans="2:6" ht="18.75">
      <c r="B257" s="3">
        <v>440</v>
      </c>
      <c r="C257" s="4">
        <f t="shared" si="7"/>
        <v>189437.1444283567</v>
      </c>
      <c r="D257" s="3">
        <v>174</v>
      </c>
      <c r="F257" s="3">
        <v>6</v>
      </c>
    </row>
    <row r="258" spans="2:6" ht="18.75">
      <c r="B258" s="3">
        <v>440</v>
      </c>
      <c r="C258" s="4">
        <f t="shared" si="7"/>
        <v>200701.66322265574</v>
      </c>
      <c r="D258" s="3">
        <v>175</v>
      </c>
      <c r="F258" s="3">
        <v>7</v>
      </c>
    </row>
    <row r="259" spans="2:6" ht="18.75">
      <c r="B259" s="3">
        <v>440</v>
      </c>
      <c r="C259" s="4">
        <f t="shared" si="7"/>
        <v>212636.00516093188</v>
      </c>
      <c r="D259" s="3">
        <v>176</v>
      </c>
      <c r="F259" s="3">
        <v>8</v>
      </c>
    </row>
    <row r="260" spans="2:6" ht="18.75">
      <c r="B260" s="3">
        <v>440</v>
      </c>
      <c r="C260" s="4">
        <f t="shared" si="7"/>
        <v>225280</v>
      </c>
      <c r="D260" s="3">
        <v>177</v>
      </c>
      <c r="F260" s="3">
        <v>9</v>
      </c>
    </row>
    <row r="261" spans="2:6" ht="18.75">
      <c r="B261" s="3">
        <v>440</v>
      </c>
      <c r="C261" s="4">
        <f t="shared" si="7"/>
        <v>238675.84589726204</v>
      </c>
      <c r="D261" s="3">
        <v>178</v>
      </c>
      <c r="F261" s="3">
        <v>10</v>
      </c>
    </row>
    <row r="262" spans="2:6" ht="18.75">
      <c r="B262" s="3">
        <v>440</v>
      </c>
      <c r="C262" s="4">
        <f t="shared" si="7"/>
        <v>252868.25024313535</v>
      </c>
      <c r="D262" s="3">
        <v>179</v>
      </c>
      <c r="F262" s="3">
        <v>11</v>
      </c>
    </row>
    <row r="263" spans="2:6" ht="18.75">
      <c r="B263" s="3">
        <v>440</v>
      </c>
      <c r="C263" s="4">
        <f t="shared" si="7"/>
        <v>267904.57886781282</v>
      </c>
      <c r="D263" s="3">
        <v>180</v>
      </c>
      <c r="F263" s="3">
        <v>12</v>
      </c>
    </row>
    <row r="264" spans="2:6" ht="18.75">
      <c r="B264" s="3">
        <v>440</v>
      </c>
      <c r="C264" s="4">
        <f t="shared" si="7"/>
        <v>283835.01412031718</v>
      </c>
      <c r="D264" s="3">
        <v>181</v>
      </c>
      <c r="E264" s="3" t="s">
        <v>425</v>
      </c>
      <c r="F264" s="3">
        <v>1</v>
      </c>
    </row>
    <row r="265" spans="2:6" ht="18.75">
      <c r="B265" s="3">
        <v>440</v>
      </c>
      <c r="C265" s="4">
        <f t="shared" si="7"/>
        <v>300712.7223474253</v>
      </c>
      <c r="D265" s="3">
        <v>182</v>
      </c>
      <c r="E265" s="3"/>
      <c r="F265" s="3">
        <v>2</v>
      </c>
    </row>
    <row r="266" spans="2:6" ht="18.75">
      <c r="B266" s="3">
        <v>440</v>
      </c>
      <c r="C266" s="4">
        <f t="shared" si="7"/>
        <v>318594.03133141081</v>
      </c>
      <c r="D266" s="3">
        <v>183</v>
      </c>
      <c r="E266" s="3"/>
      <c r="F266" s="3">
        <v>3</v>
      </c>
    </row>
    <row r="267" spans="2:6" ht="18.75">
      <c r="B267" s="3">
        <v>440</v>
      </c>
      <c r="C267" s="4">
        <f t="shared" si="7"/>
        <v>337538.61827877886</v>
      </c>
      <c r="D267" s="3">
        <v>184</v>
      </c>
      <c r="E267" s="3"/>
      <c r="F267" s="3">
        <v>4</v>
      </c>
    </row>
    <row r="268" spans="2:6" ht="18.75">
      <c r="B268" s="3">
        <v>440</v>
      </c>
      <c r="C268" s="4">
        <f t="shared" si="7"/>
        <v>357609.70898739574</v>
      </c>
      <c r="D268" s="3">
        <v>185</v>
      </c>
      <c r="E268" s="3"/>
      <c r="F268" s="3">
        <v>5</v>
      </c>
    </row>
    <row r="269" spans="2:6" ht="18.75">
      <c r="B269" s="3">
        <v>440</v>
      </c>
      <c r="C269" s="4">
        <f t="shared" si="7"/>
        <v>378874.28885671345</v>
      </c>
      <c r="D269" s="3">
        <v>186</v>
      </c>
      <c r="E269" s="3"/>
      <c r="F269" s="3">
        <v>6</v>
      </c>
    </row>
    <row r="270" spans="2:6" ht="18.75">
      <c r="B270" s="3">
        <v>440</v>
      </c>
      <c r="C270" s="4">
        <f t="shared" si="7"/>
        <v>401403.32644531154</v>
      </c>
      <c r="D270" s="3">
        <v>187</v>
      </c>
      <c r="E270" s="3"/>
      <c r="F270" s="3">
        <v>7</v>
      </c>
    </row>
    <row r="271" spans="2:6" ht="18.75">
      <c r="B271" s="3">
        <v>440</v>
      </c>
      <c r="C271" s="4">
        <f t="shared" si="7"/>
        <v>425272.0103218634</v>
      </c>
      <c r="D271" s="3">
        <v>188</v>
      </c>
      <c r="E271" s="3"/>
      <c r="F271" s="3">
        <v>8</v>
      </c>
    </row>
    <row r="272" spans="2:6" ht="18.75">
      <c r="B272" s="3">
        <v>440</v>
      </c>
      <c r="C272" s="4">
        <f t="shared" si="7"/>
        <v>450560</v>
      </c>
      <c r="D272" s="3">
        <v>189</v>
      </c>
      <c r="E272" s="3"/>
      <c r="F272" s="3">
        <v>9</v>
      </c>
    </row>
    <row r="273" spans="2:6" ht="18.75">
      <c r="B273" s="3">
        <v>440</v>
      </c>
      <c r="C273" s="4">
        <f t="shared" si="7"/>
        <v>477351.69179452409</v>
      </c>
      <c r="D273" s="3">
        <v>190</v>
      </c>
      <c r="E273" s="3"/>
      <c r="F273" s="3">
        <v>10</v>
      </c>
    </row>
    <row r="274" spans="2:6" ht="18.75">
      <c r="B274" s="3">
        <v>440</v>
      </c>
      <c r="C274" s="4">
        <f t="shared" si="7"/>
        <v>505736.50048627082</v>
      </c>
      <c r="D274" s="3">
        <v>191</v>
      </c>
      <c r="E274" s="3"/>
      <c r="F274" s="3">
        <v>11</v>
      </c>
    </row>
    <row r="275" spans="2:6" ht="18.75">
      <c r="B275" s="3">
        <v>440</v>
      </c>
      <c r="C275" s="4">
        <f t="shared" si="7"/>
        <v>535809.15773562575</v>
      </c>
      <c r="D275" s="3">
        <v>192</v>
      </c>
      <c r="E275" s="3"/>
      <c r="F275" s="3">
        <v>12</v>
      </c>
    </row>
    <row r="276" spans="2:6" ht="18.75">
      <c r="B276" s="3">
        <v>440</v>
      </c>
      <c r="C276" s="4">
        <f t="shared" ref="C276:C339" si="8">B276*POWER(2,(D276-69)/12)</f>
        <v>567670.02824063436</v>
      </c>
      <c r="D276" s="3">
        <v>193</v>
      </c>
      <c r="E276" s="3" t="s">
        <v>426</v>
      </c>
      <c r="F276" s="3">
        <v>1</v>
      </c>
    </row>
    <row r="277" spans="2:6" ht="18.75">
      <c r="B277" s="3">
        <v>440</v>
      </c>
      <c r="C277" s="4">
        <f t="shared" si="8"/>
        <v>601425.44469485013</v>
      </c>
      <c r="D277" s="3">
        <v>194</v>
      </c>
      <c r="E277" s="3"/>
      <c r="F277" s="3">
        <v>2</v>
      </c>
    </row>
    <row r="278" spans="2:6" ht="18.75">
      <c r="B278" s="3">
        <v>440</v>
      </c>
      <c r="C278" s="4">
        <f t="shared" si="8"/>
        <v>637188.06266282173</v>
      </c>
      <c r="D278" s="3">
        <v>195</v>
      </c>
      <c r="E278" s="3"/>
      <c r="F278" s="3">
        <v>3</v>
      </c>
    </row>
    <row r="279" spans="2:6" ht="18.75">
      <c r="B279" s="3">
        <v>440</v>
      </c>
      <c r="C279" s="4">
        <f t="shared" si="8"/>
        <v>675077.23655755771</v>
      </c>
      <c r="D279" s="3">
        <v>196</v>
      </c>
      <c r="E279" s="3"/>
      <c r="F279" s="3">
        <v>4</v>
      </c>
    </row>
    <row r="280" spans="2:6" ht="18.75">
      <c r="B280" s="3">
        <v>440</v>
      </c>
      <c r="C280" s="4">
        <f t="shared" si="8"/>
        <v>715219.41797479161</v>
      </c>
      <c r="D280" s="3">
        <v>197</v>
      </c>
      <c r="E280" s="3"/>
      <c r="F280" s="3">
        <v>5</v>
      </c>
    </row>
    <row r="281" spans="2:6" ht="18.75">
      <c r="B281" s="3">
        <v>440</v>
      </c>
      <c r="C281" s="4">
        <f t="shared" si="8"/>
        <v>757748.5777134269</v>
      </c>
      <c r="D281" s="3">
        <v>198</v>
      </c>
      <c r="E281" s="3"/>
      <c r="F281" s="3">
        <v>6</v>
      </c>
    </row>
    <row r="282" spans="2:6" ht="18.75">
      <c r="B282" s="3">
        <v>440</v>
      </c>
      <c r="C282" s="4">
        <f t="shared" si="8"/>
        <v>802806.65289062238</v>
      </c>
      <c r="D282" s="3">
        <v>199</v>
      </c>
      <c r="E282" s="3"/>
      <c r="F282" s="3">
        <v>7</v>
      </c>
    </row>
    <row r="283" spans="2:6" ht="18.75">
      <c r="B283" s="3">
        <v>440</v>
      </c>
      <c r="C283" s="4">
        <f t="shared" si="8"/>
        <v>850544.02064372692</v>
      </c>
      <c r="D283" s="3">
        <v>200</v>
      </c>
      <c r="E283" s="3"/>
      <c r="F283" s="3">
        <v>8</v>
      </c>
    </row>
    <row r="284" spans="2:6" ht="18.75">
      <c r="B284" s="3">
        <v>440</v>
      </c>
      <c r="C284" s="4">
        <f t="shared" si="8"/>
        <v>901120</v>
      </c>
      <c r="D284" s="3">
        <v>201</v>
      </c>
      <c r="E284" s="3"/>
      <c r="F284" s="3">
        <v>9</v>
      </c>
    </row>
    <row r="285" spans="2:6" ht="18.75">
      <c r="B285" s="3">
        <v>440</v>
      </c>
      <c r="C285" s="4">
        <f t="shared" si="8"/>
        <v>954703.3835890484</v>
      </c>
      <c r="D285" s="3">
        <v>202</v>
      </c>
      <c r="F285" s="3">
        <v>10</v>
      </c>
    </row>
    <row r="286" spans="2:6" ht="18.75">
      <c r="B286" s="3">
        <v>440</v>
      </c>
      <c r="C286" s="4">
        <f t="shared" si="8"/>
        <v>1011473.0009725416</v>
      </c>
      <c r="D286" s="3">
        <v>203</v>
      </c>
      <c r="F286" s="3">
        <v>11</v>
      </c>
    </row>
    <row r="287" spans="2:6" ht="18.75">
      <c r="B287" s="3">
        <v>440</v>
      </c>
      <c r="C287" s="4">
        <f t="shared" si="8"/>
        <v>1071618.3154712515</v>
      </c>
      <c r="D287" s="3">
        <v>204</v>
      </c>
      <c r="F287" s="3">
        <v>12</v>
      </c>
    </row>
    <row r="288" spans="2:6" ht="18.75">
      <c r="B288" s="3">
        <v>440</v>
      </c>
      <c r="C288" s="4">
        <f t="shared" si="8"/>
        <v>1135340.056481268</v>
      </c>
      <c r="D288" s="3">
        <v>205</v>
      </c>
      <c r="E288" t="s">
        <v>427</v>
      </c>
      <c r="F288" s="3">
        <v>1</v>
      </c>
    </row>
    <row r="289" spans="2:6" ht="18.75">
      <c r="B289" s="3">
        <v>440</v>
      </c>
      <c r="C289" s="4">
        <f t="shared" si="8"/>
        <v>1202850.8893897003</v>
      </c>
      <c r="D289" s="3">
        <v>206</v>
      </c>
      <c r="F289" s="3">
        <v>2</v>
      </c>
    </row>
    <row r="290" spans="2:6" ht="18.75">
      <c r="B290" s="3">
        <v>440</v>
      </c>
      <c r="C290" s="4">
        <f t="shared" si="8"/>
        <v>1274376.1253256435</v>
      </c>
      <c r="D290" s="3">
        <v>207</v>
      </c>
      <c r="F290" s="3">
        <v>3</v>
      </c>
    </row>
    <row r="291" spans="2:6" ht="18.75">
      <c r="B291" s="3">
        <v>440</v>
      </c>
      <c r="C291" s="4">
        <f t="shared" si="8"/>
        <v>1350154.4731151157</v>
      </c>
      <c r="D291" s="3">
        <v>208</v>
      </c>
      <c r="F291" s="3">
        <v>4</v>
      </c>
    </row>
    <row r="292" spans="2:6" ht="18.75">
      <c r="B292" s="3">
        <v>440</v>
      </c>
      <c r="C292" s="4">
        <f t="shared" si="8"/>
        <v>1430438.835949582</v>
      </c>
      <c r="D292" s="3">
        <v>209</v>
      </c>
      <c r="F292" s="3">
        <v>5</v>
      </c>
    </row>
    <row r="293" spans="2:6" ht="18.75">
      <c r="B293" s="3">
        <v>440</v>
      </c>
      <c r="C293" s="4">
        <f t="shared" si="8"/>
        <v>1515497.1554268554</v>
      </c>
      <c r="D293" s="3">
        <v>210</v>
      </c>
      <c r="F293" s="3">
        <v>6</v>
      </c>
    </row>
    <row r="294" spans="2:6" ht="18.75">
      <c r="B294" s="3">
        <v>440</v>
      </c>
      <c r="C294" s="4">
        <f t="shared" si="8"/>
        <v>1605613.3057812462</v>
      </c>
      <c r="D294" s="3">
        <v>211</v>
      </c>
      <c r="F294" s="3">
        <v>7</v>
      </c>
    </row>
    <row r="295" spans="2:6" ht="18.75">
      <c r="B295" s="3">
        <v>440</v>
      </c>
      <c r="C295" s="4">
        <f t="shared" si="8"/>
        <v>1701088.0412874538</v>
      </c>
      <c r="D295" s="3">
        <v>212</v>
      </c>
      <c r="F295" s="3">
        <v>8</v>
      </c>
    </row>
    <row r="296" spans="2:6" ht="18.75">
      <c r="B296" s="3">
        <v>440</v>
      </c>
      <c r="C296" s="4">
        <f t="shared" si="8"/>
        <v>1802240</v>
      </c>
      <c r="D296" s="3">
        <v>213</v>
      </c>
      <c r="F296" s="3">
        <v>9</v>
      </c>
    </row>
    <row r="297" spans="2:6" ht="18.75">
      <c r="B297" s="3">
        <v>440</v>
      </c>
      <c r="C297" s="4">
        <f t="shared" si="8"/>
        <v>1909406.7671780952</v>
      </c>
      <c r="D297" s="3">
        <v>214</v>
      </c>
      <c r="F297" s="3">
        <v>10</v>
      </c>
    </row>
    <row r="298" spans="2:6" ht="18.75">
      <c r="B298" s="3">
        <v>440</v>
      </c>
      <c r="C298" s="4">
        <f t="shared" si="8"/>
        <v>2022946.0019450837</v>
      </c>
      <c r="D298" s="3">
        <v>215</v>
      </c>
      <c r="F298" s="3">
        <v>11</v>
      </c>
    </row>
    <row r="299" spans="2:6" ht="18.75">
      <c r="B299" s="3">
        <v>440</v>
      </c>
      <c r="C299" s="4">
        <f t="shared" si="8"/>
        <v>2143236.6309425035</v>
      </c>
      <c r="D299" s="3">
        <v>216</v>
      </c>
      <c r="F299" s="3">
        <v>12</v>
      </c>
    </row>
    <row r="300" spans="2:6" ht="18.75">
      <c r="B300" s="3">
        <v>440</v>
      </c>
      <c r="C300" s="4">
        <f t="shared" si="8"/>
        <v>2270680.112962536</v>
      </c>
      <c r="D300" s="3">
        <v>217</v>
      </c>
      <c r="E300" t="s">
        <v>428</v>
      </c>
      <c r="F300" s="3">
        <v>1</v>
      </c>
    </row>
    <row r="301" spans="2:6" ht="18.75">
      <c r="B301" s="3">
        <v>440</v>
      </c>
      <c r="C301" s="4">
        <f t="shared" si="8"/>
        <v>2405701.7787794028</v>
      </c>
      <c r="D301" s="3">
        <v>218</v>
      </c>
      <c r="F301" s="3">
        <v>2</v>
      </c>
    </row>
    <row r="302" spans="2:6" ht="18.75">
      <c r="B302" s="3">
        <v>440</v>
      </c>
      <c r="C302" s="4">
        <f t="shared" si="8"/>
        <v>2548752.2506512874</v>
      </c>
      <c r="D302" s="3">
        <v>219</v>
      </c>
      <c r="F302" s="3">
        <v>3</v>
      </c>
    </row>
    <row r="303" spans="2:6" ht="18.75">
      <c r="B303" s="3">
        <v>440</v>
      </c>
      <c r="C303" s="4">
        <f t="shared" si="8"/>
        <v>2700308.9462302313</v>
      </c>
      <c r="D303" s="3">
        <v>220</v>
      </c>
      <c r="F303" s="3">
        <v>4</v>
      </c>
    </row>
    <row r="304" spans="2:6" ht="18.75">
      <c r="B304" s="3">
        <v>440</v>
      </c>
      <c r="C304" s="4">
        <f t="shared" si="8"/>
        <v>2860877.6718991646</v>
      </c>
      <c r="D304" s="3">
        <v>221</v>
      </c>
      <c r="F304" s="3">
        <v>5</v>
      </c>
    </row>
    <row r="305" spans="2:6" ht="18.75">
      <c r="B305" s="3">
        <v>440</v>
      </c>
      <c r="C305" s="4">
        <f t="shared" si="8"/>
        <v>3030994.3108537057</v>
      </c>
      <c r="D305" s="3">
        <v>222</v>
      </c>
      <c r="F305" s="3">
        <v>6</v>
      </c>
    </row>
    <row r="306" spans="2:6" ht="18.75">
      <c r="B306" s="3">
        <v>440</v>
      </c>
      <c r="C306" s="4">
        <f t="shared" si="8"/>
        <v>3211226.6115624928</v>
      </c>
      <c r="D306" s="3">
        <v>223</v>
      </c>
      <c r="F306" s="3">
        <v>7</v>
      </c>
    </row>
    <row r="307" spans="2:6" ht="18.75">
      <c r="B307" s="3">
        <v>440</v>
      </c>
      <c r="C307" s="4">
        <f t="shared" si="8"/>
        <v>3402176.0825749077</v>
      </c>
      <c r="D307" s="3">
        <v>224</v>
      </c>
      <c r="F307" s="3">
        <v>8</v>
      </c>
    </row>
    <row r="308" spans="2:6" ht="18.75">
      <c r="B308" s="3">
        <v>440</v>
      </c>
      <c r="C308" s="4">
        <f t="shared" si="8"/>
        <v>3604480</v>
      </c>
      <c r="D308" s="3">
        <v>225</v>
      </c>
      <c r="F308" s="3">
        <v>9</v>
      </c>
    </row>
    <row r="309" spans="2:6" ht="18.75">
      <c r="B309" s="3">
        <v>440</v>
      </c>
      <c r="C309" s="4">
        <f t="shared" si="8"/>
        <v>3818813.5343561913</v>
      </c>
      <c r="D309" s="3">
        <v>226</v>
      </c>
      <c r="F309" s="3">
        <v>10</v>
      </c>
    </row>
    <row r="310" spans="2:6" ht="18.75">
      <c r="B310" s="3">
        <v>440</v>
      </c>
      <c r="C310" s="4">
        <f t="shared" si="8"/>
        <v>4045892.0038901675</v>
      </c>
      <c r="D310" s="3">
        <v>227</v>
      </c>
      <c r="F310" s="3">
        <v>11</v>
      </c>
    </row>
    <row r="311" spans="2:6" ht="18.75">
      <c r="B311" s="3">
        <v>440</v>
      </c>
      <c r="C311" s="4">
        <f t="shared" si="8"/>
        <v>4286473.2618850069</v>
      </c>
      <c r="D311" s="3">
        <v>228</v>
      </c>
      <c r="F311" s="3">
        <v>12</v>
      </c>
    </row>
    <row r="312" spans="2:6" ht="18.75">
      <c r="B312" s="3">
        <v>440</v>
      </c>
      <c r="C312" s="4">
        <f t="shared" si="8"/>
        <v>4541360.2259250721</v>
      </c>
      <c r="D312" s="3">
        <v>229</v>
      </c>
      <c r="E312" t="s">
        <v>429</v>
      </c>
      <c r="F312" s="3">
        <v>1</v>
      </c>
    </row>
    <row r="313" spans="2:6" ht="18.75">
      <c r="B313" s="3">
        <v>440</v>
      </c>
      <c r="C313" s="4">
        <f t="shared" si="8"/>
        <v>4811403.5575588066</v>
      </c>
      <c r="D313" s="3">
        <v>230</v>
      </c>
      <c r="F313" s="3">
        <v>2</v>
      </c>
    </row>
    <row r="314" spans="2:6" ht="18.75">
      <c r="B314" s="3">
        <v>440</v>
      </c>
      <c r="C314" s="4">
        <f t="shared" si="8"/>
        <v>5097504.5013025748</v>
      </c>
      <c r="D314" s="3">
        <v>231</v>
      </c>
      <c r="F314" s="3">
        <v>3</v>
      </c>
    </row>
    <row r="315" spans="2:6" ht="18.75">
      <c r="B315" s="3">
        <v>440</v>
      </c>
      <c r="C315" s="4">
        <f t="shared" si="8"/>
        <v>5400617.8924604636</v>
      </c>
      <c r="D315" s="3">
        <v>232</v>
      </c>
      <c r="F315" s="3">
        <v>4</v>
      </c>
    </row>
    <row r="316" spans="2:6" ht="18.75">
      <c r="B316" s="3">
        <v>440</v>
      </c>
      <c r="C316" s="4">
        <f t="shared" si="8"/>
        <v>5721755.3437983291</v>
      </c>
      <c r="D316" s="3">
        <v>233</v>
      </c>
      <c r="F316" s="3">
        <v>5</v>
      </c>
    </row>
    <row r="317" spans="2:6" ht="18.75">
      <c r="B317" s="3">
        <v>440</v>
      </c>
      <c r="C317" s="4">
        <f t="shared" si="8"/>
        <v>6061988.6217074124</v>
      </c>
      <c r="D317" s="3">
        <v>234</v>
      </c>
      <c r="F317" s="3">
        <v>6</v>
      </c>
    </row>
    <row r="318" spans="2:6" ht="18.75">
      <c r="B318" s="3">
        <v>440</v>
      </c>
      <c r="C318" s="4">
        <f t="shared" si="8"/>
        <v>6422453.2231249865</v>
      </c>
      <c r="D318" s="3">
        <v>235</v>
      </c>
      <c r="F318" s="3">
        <v>7</v>
      </c>
    </row>
    <row r="319" spans="2:6" ht="18.75">
      <c r="B319" s="3">
        <v>440</v>
      </c>
      <c r="C319" s="4">
        <f t="shared" si="8"/>
        <v>6804352.1651498163</v>
      </c>
      <c r="D319" s="3">
        <v>236</v>
      </c>
      <c r="F319" s="3">
        <v>8</v>
      </c>
    </row>
    <row r="320" spans="2:6" ht="18.75">
      <c r="B320" s="3">
        <v>440</v>
      </c>
      <c r="C320" s="4">
        <f t="shared" si="8"/>
        <v>7208960</v>
      </c>
      <c r="D320" s="3">
        <v>237</v>
      </c>
      <c r="F320" s="3">
        <v>9</v>
      </c>
    </row>
    <row r="321" spans="2:6" ht="18.75">
      <c r="B321" s="3">
        <v>440</v>
      </c>
      <c r="C321" s="4">
        <f t="shared" si="8"/>
        <v>7637627.0687123826</v>
      </c>
      <c r="D321" s="3">
        <v>238</v>
      </c>
      <c r="F321" s="3">
        <v>10</v>
      </c>
    </row>
    <row r="322" spans="2:6" ht="18.75">
      <c r="B322" s="3">
        <v>440</v>
      </c>
      <c r="C322" s="4">
        <f t="shared" si="8"/>
        <v>8091784.0077803358</v>
      </c>
      <c r="D322" s="3">
        <v>239</v>
      </c>
      <c r="F322" s="3">
        <v>11</v>
      </c>
    </row>
    <row r="323" spans="2:6" ht="18.75">
      <c r="B323" s="3">
        <v>440</v>
      </c>
      <c r="C323" s="4">
        <f t="shared" si="8"/>
        <v>8572946.5237700157</v>
      </c>
      <c r="D323" s="3">
        <v>240</v>
      </c>
      <c r="F323" s="3">
        <v>12</v>
      </c>
    </row>
    <row r="324" spans="2:6" ht="18.75">
      <c r="B324" s="3">
        <v>440</v>
      </c>
      <c r="C324" s="4">
        <f t="shared" si="8"/>
        <v>9082720.4518501442</v>
      </c>
      <c r="D324" s="3">
        <v>241</v>
      </c>
      <c r="E324" s="3" t="s">
        <v>430</v>
      </c>
      <c r="F324" s="3">
        <v>1</v>
      </c>
    </row>
    <row r="325" spans="2:6" ht="18.75">
      <c r="B325" s="3">
        <v>440</v>
      </c>
      <c r="C325" s="4">
        <f t="shared" si="8"/>
        <v>9622807.1151175965</v>
      </c>
      <c r="D325" s="3">
        <v>242</v>
      </c>
      <c r="E325" s="3"/>
      <c r="F325" s="3">
        <v>2</v>
      </c>
    </row>
    <row r="326" spans="2:6" ht="18.75">
      <c r="B326" s="3">
        <v>440</v>
      </c>
      <c r="C326" s="4">
        <f t="shared" si="8"/>
        <v>10195009.002605151</v>
      </c>
      <c r="D326" s="3">
        <v>243</v>
      </c>
      <c r="E326" s="3"/>
      <c r="F326" s="3">
        <v>3</v>
      </c>
    </row>
    <row r="327" spans="2:6" ht="18.75">
      <c r="B327" s="3">
        <v>440</v>
      </c>
      <c r="C327" s="4">
        <f t="shared" si="8"/>
        <v>10801235.784920929</v>
      </c>
      <c r="D327" s="3">
        <v>244</v>
      </c>
      <c r="E327" s="3"/>
      <c r="F327" s="3">
        <v>4</v>
      </c>
    </row>
    <row r="328" spans="2:6" ht="18.75">
      <c r="B328" s="3">
        <v>440</v>
      </c>
      <c r="C328" s="4">
        <f t="shared" si="8"/>
        <v>11443510.68759666</v>
      </c>
      <c r="D328" s="3">
        <v>245</v>
      </c>
      <c r="E328" s="3"/>
      <c r="F328" s="3">
        <v>5</v>
      </c>
    </row>
    <row r="329" spans="2:6" ht="18.75">
      <c r="B329" s="3">
        <v>440</v>
      </c>
      <c r="C329" s="4">
        <f t="shared" si="8"/>
        <v>12123977.243414825</v>
      </c>
      <c r="D329" s="3">
        <v>246</v>
      </c>
      <c r="E329" s="3"/>
      <c r="F329" s="3">
        <v>6</v>
      </c>
    </row>
    <row r="330" spans="2:6" ht="18.75">
      <c r="B330" s="3">
        <v>440</v>
      </c>
      <c r="C330" s="4">
        <f t="shared" si="8"/>
        <v>12844906.446249951</v>
      </c>
      <c r="D330" s="3">
        <v>247</v>
      </c>
      <c r="E330" s="3"/>
      <c r="F330" s="3">
        <v>7</v>
      </c>
    </row>
    <row r="331" spans="2:6" ht="18.75">
      <c r="B331" s="3">
        <v>440</v>
      </c>
      <c r="C331" s="4">
        <f t="shared" si="8"/>
        <v>13608704.330299633</v>
      </c>
      <c r="D331" s="3">
        <v>248</v>
      </c>
      <c r="E331" s="3"/>
      <c r="F331" s="3">
        <v>8</v>
      </c>
    </row>
    <row r="332" spans="2:6" ht="18.75">
      <c r="B332" s="3">
        <v>440</v>
      </c>
      <c r="C332" s="4">
        <f t="shared" si="8"/>
        <v>14417920</v>
      </c>
      <c r="D332" s="3">
        <v>249</v>
      </c>
      <c r="E332" s="3"/>
      <c r="F332" s="3">
        <v>9</v>
      </c>
    </row>
    <row r="333" spans="2:6" ht="18.75">
      <c r="B333" s="3">
        <v>440</v>
      </c>
      <c r="C333" s="4">
        <f t="shared" si="8"/>
        <v>15275254.137424765</v>
      </c>
      <c r="D333" s="3">
        <v>250</v>
      </c>
      <c r="E333" s="3"/>
      <c r="F333" s="3">
        <v>10</v>
      </c>
    </row>
    <row r="334" spans="2:6" ht="18.75">
      <c r="B334" s="3">
        <v>440</v>
      </c>
      <c r="C334" s="4">
        <f t="shared" si="8"/>
        <v>16183568.015560672</v>
      </c>
      <c r="D334" s="3">
        <v>251</v>
      </c>
      <c r="E334" s="3"/>
      <c r="F334" s="3">
        <v>11</v>
      </c>
    </row>
    <row r="335" spans="2:6" ht="18.75">
      <c r="B335" s="3">
        <v>440</v>
      </c>
      <c r="C335" s="4">
        <f t="shared" si="8"/>
        <v>17145893.047540031</v>
      </c>
      <c r="D335" s="3">
        <v>252</v>
      </c>
      <c r="E335" s="3"/>
      <c r="F335" s="3">
        <v>12</v>
      </c>
    </row>
    <row r="336" spans="2:6" ht="18.75">
      <c r="B336" s="3">
        <v>440</v>
      </c>
      <c r="C336" s="4">
        <f t="shared" si="8"/>
        <v>18165440.903700292</v>
      </c>
      <c r="D336" s="3">
        <v>253</v>
      </c>
      <c r="E336" s="3" t="s">
        <v>431</v>
      </c>
      <c r="F336" s="3">
        <v>1</v>
      </c>
    </row>
    <row r="337" spans="2:6" ht="18.75">
      <c r="B337" s="3">
        <v>440</v>
      </c>
      <c r="C337" s="4">
        <f t="shared" si="8"/>
        <v>19245614.230235193</v>
      </c>
      <c r="D337" s="3">
        <v>254</v>
      </c>
      <c r="E337" s="3"/>
      <c r="F337" s="3">
        <v>2</v>
      </c>
    </row>
    <row r="338" spans="2:6" ht="18.75">
      <c r="B338" s="3">
        <v>440</v>
      </c>
      <c r="C338" s="4">
        <f t="shared" si="8"/>
        <v>20390018.005210306</v>
      </c>
      <c r="D338" s="3">
        <v>255</v>
      </c>
      <c r="E338" s="3"/>
      <c r="F338" s="3">
        <v>3</v>
      </c>
    </row>
    <row r="339" spans="2:6" ht="18.75">
      <c r="B339" s="3">
        <v>440</v>
      </c>
      <c r="C339" s="4">
        <f t="shared" si="8"/>
        <v>21602471.569841858</v>
      </c>
      <c r="D339" s="3">
        <v>256</v>
      </c>
      <c r="E339" s="3"/>
      <c r="F339" s="3">
        <v>4</v>
      </c>
    </row>
    <row r="340" spans="2:6" ht="18.75">
      <c r="B340" s="3">
        <v>440</v>
      </c>
      <c r="C340" s="4">
        <f t="shared" ref="C340:C403" si="9">B340*POWER(2,(D340-69)/12)</f>
        <v>22887021.37519332</v>
      </c>
      <c r="D340" s="3">
        <v>257</v>
      </c>
      <c r="E340" s="3"/>
      <c r="F340" s="3">
        <v>5</v>
      </c>
    </row>
    <row r="341" spans="2:6" ht="18.75">
      <c r="B341" s="3">
        <v>440</v>
      </c>
      <c r="C341" s="4">
        <f t="shared" si="9"/>
        <v>24247954.486829653</v>
      </c>
      <c r="D341" s="3">
        <v>258</v>
      </c>
      <c r="E341" s="3"/>
      <c r="F341" s="3">
        <v>6</v>
      </c>
    </row>
    <row r="342" spans="2:6" ht="18.75">
      <c r="B342" s="3">
        <v>440</v>
      </c>
      <c r="C342" s="4">
        <f t="shared" si="9"/>
        <v>25689812.892499905</v>
      </c>
      <c r="D342" s="3">
        <v>259</v>
      </c>
      <c r="E342" s="3"/>
      <c r="F342" s="3">
        <v>7</v>
      </c>
    </row>
    <row r="343" spans="2:6" ht="18.75">
      <c r="B343" s="3">
        <v>440</v>
      </c>
      <c r="C343" s="4">
        <f t="shared" si="9"/>
        <v>27217408.660599269</v>
      </c>
      <c r="D343" s="3">
        <v>260</v>
      </c>
      <c r="E343" s="3"/>
      <c r="F343" s="3">
        <v>8</v>
      </c>
    </row>
    <row r="344" spans="2:6" ht="18.75">
      <c r="B344" s="3">
        <v>440</v>
      </c>
      <c r="C344" s="4">
        <f t="shared" si="9"/>
        <v>28835840</v>
      </c>
      <c r="D344" s="3">
        <v>261</v>
      </c>
      <c r="E344" s="3"/>
      <c r="F344" s="3">
        <v>9</v>
      </c>
    </row>
    <row r="345" spans="2:6" ht="18.75">
      <c r="B345" s="3">
        <v>440</v>
      </c>
      <c r="C345" s="4">
        <f t="shared" si="9"/>
        <v>30550508.274849478</v>
      </c>
      <c r="D345" s="3">
        <v>262</v>
      </c>
      <c r="F345" s="3">
        <v>10</v>
      </c>
    </row>
    <row r="346" spans="2:6" ht="18.75">
      <c r="B346" s="3">
        <v>440</v>
      </c>
      <c r="C346" s="4">
        <f t="shared" si="9"/>
        <v>32367136.031121351</v>
      </c>
      <c r="D346" s="3">
        <v>263</v>
      </c>
      <c r="F346" s="3">
        <v>11</v>
      </c>
    </row>
    <row r="347" spans="2:6" ht="18.75">
      <c r="B347" s="3">
        <v>440</v>
      </c>
      <c r="C347" s="4">
        <f t="shared" si="9"/>
        <v>34291786.09508007</v>
      </c>
      <c r="D347" s="3">
        <v>264</v>
      </c>
      <c r="F347" s="3">
        <v>12</v>
      </c>
    </row>
    <row r="348" spans="2:6" ht="18.75">
      <c r="B348" s="3">
        <v>440</v>
      </c>
      <c r="C348" s="4">
        <f t="shared" si="9"/>
        <v>36330881.807400525</v>
      </c>
      <c r="D348" s="3">
        <v>265</v>
      </c>
      <c r="E348" t="s">
        <v>432</v>
      </c>
      <c r="F348" s="3">
        <v>1</v>
      </c>
    </row>
    <row r="349" spans="2:6" ht="18.75">
      <c r="B349" s="3">
        <v>440</v>
      </c>
      <c r="C349" s="4">
        <f t="shared" si="9"/>
        <v>38491228.460470453</v>
      </c>
      <c r="D349" s="3">
        <v>266</v>
      </c>
      <c r="F349" s="3">
        <v>2</v>
      </c>
    </row>
    <row r="350" spans="2:6" ht="18.75">
      <c r="B350" s="3">
        <v>440</v>
      </c>
      <c r="C350" s="4">
        <f t="shared" si="9"/>
        <v>40780036.010420538</v>
      </c>
      <c r="D350" s="3">
        <v>267</v>
      </c>
      <c r="F350" s="3">
        <v>3</v>
      </c>
    </row>
    <row r="351" spans="2:6" ht="18.75">
      <c r="B351" s="3">
        <v>440</v>
      </c>
      <c r="C351" s="4">
        <f t="shared" si="9"/>
        <v>43204943.139683641</v>
      </c>
      <c r="D351" s="3">
        <v>268</v>
      </c>
      <c r="F351" s="3">
        <v>4</v>
      </c>
    </row>
    <row r="352" spans="2:6" ht="18.75">
      <c r="B352" s="3">
        <v>440</v>
      </c>
      <c r="C352" s="4">
        <f t="shared" si="9"/>
        <v>45774042.75038673</v>
      </c>
      <c r="D352" s="3">
        <v>269</v>
      </c>
      <c r="F352" s="3">
        <v>5</v>
      </c>
    </row>
    <row r="353" spans="2:6" ht="18.75">
      <c r="B353" s="3">
        <v>440</v>
      </c>
      <c r="C353" s="4">
        <f t="shared" si="9"/>
        <v>48495908.973659307</v>
      </c>
      <c r="D353" s="3">
        <v>270</v>
      </c>
      <c r="F353" s="3">
        <v>6</v>
      </c>
    </row>
    <row r="354" spans="2:6" ht="18.75">
      <c r="B354" s="3">
        <v>440</v>
      </c>
      <c r="C354" s="4">
        <f t="shared" si="9"/>
        <v>51379625.784999818</v>
      </c>
      <c r="D354" s="3">
        <v>271</v>
      </c>
      <c r="F354" s="3">
        <v>7</v>
      </c>
    </row>
    <row r="355" spans="2:6" ht="18.75">
      <c r="B355" s="3">
        <v>440</v>
      </c>
      <c r="C355" s="4">
        <f t="shared" si="9"/>
        <v>54434817.321198545</v>
      </c>
      <c r="D355" s="3">
        <v>272</v>
      </c>
      <c r="F355" s="3">
        <v>8</v>
      </c>
    </row>
    <row r="356" spans="2:6" ht="18.75">
      <c r="B356" s="3">
        <v>440</v>
      </c>
      <c r="C356" s="4">
        <f t="shared" si="9"/>
        <v>57671680</v>
      </c>
      <c r="D356" s="3">
        <v>273</v>
      </c>
      <c r="F356" s="3">
        <v>9</v>
      </c>
    </row>
    <row r="357" spans="2:6" ht="18.75">
      <c r="B357" s="3">
        <v>440</v>
      </c>
      <c r="C357" s="4">
        <f t="shared" si="9"/>
        <v>61101016.549698971</v>
      </c>
      <c r="D357" s="3">
        <v>274</v>
      </c>
      <c r="F357" s="3">
        <v>10</v>
      </c>
    </row>
    <row r="358" spans="2:6" ht="18.75">
      <c r="B358" s="3">
        <v>440</v>
      </c>
      <c r="C358" s="4">
        <f t="shared" si="9"/>
        <v>64734272.062242702</v>
      </c>
      <c r="D358" s="3">
        <v>275</v>
      </c>
      <c r="F358" s="3">
        <v>11</v>
      </c>
    </row>
    <row r="359" spans="2:6" ht="18.75">
      <c r="B359" s="3">
        <v>440</v>
      </c>
      <c r="C359" s="4">
        <f t="shared" si="9"/>
        <v>68583572.19016014</v>
      </c>
      <c r="D359" s="3">
        <v>276</v>
      </c>
      <c r="F359" s="3">
        <v>12</v>
      </c>
    </row>
    <row r="360" spans="2:6" ht="18.75">
      <c r="B360" s="3">
        <v>440</v>
      </c>
      <c r="C360" s="4">
        <f t="shared" si="9"/>
        <v>72661763.614801064</v>
      </c>
      <c r="D360" s="3">
        <v>277</v>
      </c>
      <c r="E360" t="s">
        <v>433</v>
      </c>
      <c r="F360" s="3">
        <v>1</v>
      </c>
    </row>
    <row r="361" spans="2:6" ht="18.75">
      <c r="B361" s="3">
        <v>440</v>
      </c>
      <c r="C361" s="4">
        <f t="shared" si="9"/>
        <v>76982456.920940921</v>
      </c>
      <c r="D361" s="3">
        <v>278</v>
      </c>
      <c r="F361" s="3">
        <v>2</v>
      </c>
    </row>
    <row r="362" spans="2:6" ht="18.75">
      <c r="B362" s="3">
        <v>440</v>
      </c>
      <c r="C362" s="4">
        <f t="shared" si="9"/>
        <v>81560072.020841077</v>
      </c>
      <c r="D362" s="3">
        <v>279</v>
      </c>
      <c r="F362" s="3">
        <v>3</v>
      </c>
    </row>
    <row r="363" spans="2:6" ht="18.75">
      <c r="B363" s="3">
        <v>440</v>
      </c>
      <c r="C363" s="4">
        <f t="shared" si="9"/>
        <v>86409886.279367283</v>
      </c>
      <c r="D363" s="3">
        <v>280</v>
      </c>
      <c r="F363" s="3">
        <v>4</v>
      </c>
    </row>
    <row r="364" spans="2:6" ht="18.75">
      <c r="B364" s="3">
        <v>440</v>
      </c>
      <c r="C364" s="4">
        <f t="shared" si="9"/>
        <v>91548085.50077346</v>
      </c>
      <c r="D364" s="3">
        <v>281</v>
      </c>
      <c r="F364" s="3">
        <v>5</v>
      </c>
    </row>
    <row r="365" spans="2:6" ht="18.75">
      <c r="B365" s="3">
        <v>440</v>
      </c>
      <c r="C365" s="4">
        <f t="shared" si="9"/>
        <v>96991817.947318614</v>
      </c>
      <c r="D365" s="3">
        <v>282</v>
      </c>
      <c r="F365" s="3">
        <v>6</v>
      </c>
    </row>
    <row r="366" spans="2:6" ht="18.75">
      <c r="B366" s="3">
        <v>440</v>
      </c>
      <c r="C366" s="4">
        <f t="shared" si="9"/>
        <v>102759251.56999964</v>
      </c>
      <c r="D366" s="3">
        <v>283</v>
      </c>
      <c r="F366" s="3">
        <v>7</v>
      </c>
    </row>
    <row r="367" spans="2:6" ht="18.75">
      <c r="B367" s="3">
        <v>440</v>
      </c>
      <c r="C367" s="4">
        <f t="shared" si="9"/>
        <v>108869634.64239711</v>
      </c>
      <c r="D367" s="3">
        <v>284</v>
      </c>
      <c r="F367" s="3">
        <v>8</v>
      </c>
    </row>
    <row r="368" spans="2:6" ht="18.75">
      <c r="B368" s="3">
        <v>440</v>
      </c>
      <c r="C368" s="4">
        <f t="shared" si="9"/>
        <v>115343360</v>
      </c>
      <c r="D368" s="3">
        <v>285</v>
      </c>
      <c r="F368" s="3">
        <v>9</v>
      </c>
    </row>
    <row r="369" spans="2:6" ht="18.75">
      <c r="B369" s="3">
        <v>440</v>
      </c>
      <c r="C369" s="4">
        <f t="shared" si="9"/>
        <v>122202033.09939794</v>
      </c>
      <c r="D369" s="3">
        <v>286</v>
      </c>
      <c r="F369" s="3">
        <v>10</v>
      </c>
    </row>
    <row r="370" spans="2:6" ht="18.75">
      <c r="B370" s="3">
        <v>440</v>
      </c>
      <c r="C370" s="4">
        <f t="shared" si="9"/>
        <v>129468544.1244854</v>
      </c>
      <c r="D370" s="3">
        <v>287</v>
      </c>
      <c r="F370" s="3">
        <v>11</v>
      </c>
    </row>
    <row r="371" spans="2:6" ht="18.75">
      <c r="B371" s="3">
        <v>440</v>
      </c>
      <c r="C371" s="4">
        <f t="shared" si="9"/>
        <v>137167144.38032031</v>
      </c>
      <c r="D371" s="3">
        <v>288</v>
      </c>
      <c r="F371" s="3">
        <v>12</v>
      </c>
    </row>
    <row r="372" spans="2:6" ht="18.75">
      <c r="B372" s="3">
        <v>440</v>
      </c>
      <c r="C372" s="4">
        <f t="shared" si="9"/>
        <v>145323527.22960213</v>
      </c>
      <c r="D372" s="3">
        <v>289</v>
      </c>
      <c r="E372" t="s">
        <v>434</v>
      </c>
      <c r="F372" s="3">
        <v>1</v>
      </c>
    </row>
    <row r="373" spans="2:6" ht="18.75">
      <c r="B373" s="3">
        <v>440</v>
      </c>
      <c r="C373" s="4">
        <f t="shared" si="9"/>
        <v>153964913.84188184</v>
      </c>
      <c r="D373" s="3">
        <v>290</v>
      </c>
      <c r="F373" s="3">
        <v>2</v>
      </c>
    </row>
    <row r="374" spans="2:6" ht="18.75">
      <c r="B374" s="3">
        <v>440</v>
      </c>
      <c r="C374" s="4">
        <f t="shared" si="9"/>
        <v>163120144.04168218</v>
      </c>
      <c r="D374" s="3">
        <v>291</v>
      </c>
      <c r="F374" s="3">
        <v>3</v>
      </c>
    </row>
    <row r="375" spans="2:6" ht="18.75">
      <c r="B375" s="3">
        <v>440</v>
      </c>
      <c r="C375" s="4">
        <f t="shared" si="9"/>
        <v>172819772.5587346</v>
      </c>
      <c r="D375" s="3">
        <v>292</v>
      </c>
      <c r="F375" s="3">
        <v>4</v>
      </c>
    </row>
    <row r="376" spans="2:6" ht="18.75">
      <c r="B376" s="3">
        <v>440</v>
      </c>
      <c r="C376" s="4">
        <f t="shared" si="9"/>
        <v>183096171.00154692</v>
      </c>
      <c r="D376" s="3">
        <v>293</v>
      </c>
      <c r="F376" s="3">
        <v>5</v>
      </c>
    </row>
    <row r="377" spans="2:6" ht="18.75">
      <c r="B377" s="3">
        <v>440</v>
      </c>
      <c r="C377" s="4">
        <f t="shared" si="9"/>
        <v>193983635.89463726</v>
      </c>
      <c r="D377" s="3">
        <v>294</v>
      </c>
      <c r="F377" s="3">
        <v>6</v>
      </c>
    </row>
    <row r="378" spans="2:6" ht="18.75">
      <c r="B378" s="3">
        <v>440</v>
      </c>
      <c r="C378" s="4">
        <f t="shared" si="9"/>
        <v>205518503.1399993</v>
      </c>
      <c r="D378" s="3">
        <v>295</v>
      </c>
      <c r="F378" s="3">
        <v>7</v>
      </c>
    </row>
    <row r="379" spans="2:6" ht="18.75">
      <c r="B379" s="3">
        <v>440</v>
      </c>
      <c r="C379" s="4">
        <f t="shared" si="9"/>
        <v>217739269.28479421</v>
      </c>
      <c r="D379" s="3">
        <v>296</v>
      </c>
      <c r="F379" s="3">
        <v>8</v>
      </c>
    </row>
    <row r="380" spans="2:6" ht="18.75">
      <c r="B380" s="3">
        <v>440</v>
      </c>
      <c r="C380" s="4">
        <f t="shared" si="9"/>
        <v>230686720</v>
      </c>
      <c r="D380" s="3">
        <v>297</v>
      </c>
      <c r="F380" s="3">
        <v>9</v>
      </c>
    </row>
    <row r="381" spans="2:6" ht="18.75">
      <c r="B381" s="3">
        <v>440</v>
      </c>
      <c r="C381" s="4">
        <f t="shared" si="9"/>
        <v>244404066.19879591</v>
      </c>
      <c r="D381" s="3">
        <v>298</v>
      </c>
      <c r="F381" s="3">
        <v>10</v>
      </c>
    </row>
    <row r="382" spans="2:6" ht="18.75">
      <c r="B382" s="3">
        <v>440</v>
      </c>
      <c r="C382" s="4">
        <f t="shared" si="9"/>
        <v>258937088.24897087</v>
      </c>
      <c r="D382" s="3">
        <v>299</v>
      </c>
      <c r="F382" s="3">
        <v>11</v>
      </c>
    </row>
    <row r="383" spans="2:6" ht="18.75">
      <c r="B383" s="3">
        <v>440</v>
      </c>
      <c r="C383" s="4">
        <f t="shared" si="9"/>
        <v>274334288.76064062</v>
      </c>
      <c r="D383" s="3">
        <v>300</v>
      </c>
      <c r="F383" s="3">
        <v>12</v>
      </c>
    </row>
    <row r="384" spans="2:6" ht="18.75">
      <c r="B384" s="3">
        <v>440</v>
      </c>
      <c r="C384" s="4">
        <f t="shared" si="9"/>
        <v>290647054.45920426</v>
      </c>
      <c r="D384" s="3">
        <v>301</v>
      </c>
      <c r="E384" s="3" t="s">
        <v>435</v>
      </c>
      <c r="F384" s="3">
        <v>1</v>
      </c>
    </row>
    <row r="385" spans="2:6" ht="18.75">
      <c r="B385" s="3">
        <v>440</v>
      </c>
      <c r="C385" s="4">
        <f t="shared" si="9"/>
        <v>307929827.68376374</v>
      </c>
      <c r="D385" s="3">
        <v>302</v>
      </c>
      <c r="E385" s="3"/>
      <c r="F385" s="3">
        <v>2</v>
      </c>
    </row>
    <row r="386" spans="2:6" ht="18.75">
      <c r="B386" s="3">
        <v>440</v>
      </c>
      <c r="C386" s="4">
        <f t="shared" si="9"/>
        <v>326240288.08336443</v>
      </c>
      <c r="D386" s="3">
        <v>303</v>
      </c>
      <c r="E386" s="3"/>
      <c r="F386" s="3">
        <v>3</v>
      </c>
    </row>
    <row r="387" spans="2:6" ht="18.75">
      <c r="B387" s="3">
        <v>440</v>
      </c>
      <c r="C387" s="4">
        <f t="shared" si="9"/>
        <v>345639545.11746925</v>
      </c>
      <c r="D387" s="3">
        <v>304</v>
      </c>
      <c r="E387" s="3"/>
      <c r="F387" s="3">
        <v>4</v>
      </c>
    </row>
    <row r="388" spans="2:6" ht="18.75">
      <c r="B388" s="3">
        <v>440</v>
      </c>
      <c r="C388" s="4">
        <f t="shared" si="9"/>
        <v>366192342.0030939</v>
      </c>
      <c r="D388" s="3">
        <v>305</v>
      </c>
      <c r="E388" s="3"/>
      <c r="F388" s="3">
        <v>5</v>
      </c>
    </row>
    <row r="389" spans="2:6" ht="18.75">
      <c r="B389" s="3">
        <v>440</v>
      </c>
      <c r="C389" s="4">
        <f t="shared" si="9"/>
        <v>387967271.78927457</v>
      </c>
      <c r="D389" s="3">
        <v>306</v>
      </c>
      <c r="E389" s="3"/>
      <c r="F389" s="3">
        <v>6</v>
      </c>
    </row>
    <row r="390" spans="2:6" ht="18.75">
      <c r="B390" s="3">
        <v>440</v>
      </c>
      <c r="C390" s="4">
        <f t="shared" si="9"/>
        <v>411037006.27999789</v>
      </c>
      <c r="D390" s="3">
        <v>307</v>
      </c>
      <c r="E390" s="3"/>
      <c r="F390" s="3">
        <v>7</v>
      </c>
    </row>
    <row r="391" spans="2:6" ht="18.75">
      <c r="B391" s="3">
        <v>440</v>
      </c>
      <c r="C391" s="4">
        <f t="shared" si="9"/>
        <v>435478538.56958848</v>
      </c>
      <c r="D391" s="3">
        <v>308</v>
      </c>
      <c r="E391" s="3"/>
      <c r="F391" s="3">
        <v>8</v>
      </c>
    </row>
    <row r="392" spans="2:6" ht="18.75">
      <c r="B392" s="3">
        <v>440</v>
      </c>
      <c r="C392" s="4">
        <f t="shared" si="9"/>
        <v>461373440</v>
      </c>
      <c r="D392" s="3">
        <v>309</v>
      </c>
      <c r="E392" s="3"/>
      <c r="F392" s="3">
        <v>9</v>
      </c>
    </row>
    <row r="393" spans="2:6" ht="18.75">
      <c r="B393" s="3">
        <v>440</v>
      </c>
      <c r="C393" s="4">
        <f t="shared" si="9"/>
        <v>488808132.39759183</v>
      </c>
      <c r="D393" s="3">
        <v>310</v>
      </c>
      <c r="E393" s="3"/>
      <c r="F393" s="3">
        <v>10</v>
      </c>
    </row>
    <row r="394" spans="2:6" ht="18.75">
      <c r="B394" s="3">
        <v>440</v>
      </c>
      <c r="C394" s="4">
        <f t="shared" si="9"/>
        <v>517874176.49794173</v>
      </c>
      <c r="D394" s="3">
        <v>311</v>
      </c>
      <c r="E394" s="3"/>
      <c r="F394" s="3">
        <v>11</v>
      </c>
    </row>
    <row r="395" spans="2:6" ht="18.75">
      <c r="B395" s="3">
        <v>440</v>
      </c>
      <c r="C395" s="4">
        <f t="shared" si="9"/>
        <v>548668577.52128029</v>
      </c>
      <c r="D395" s="3">
        <v>312</v>
      </c>
      <c r="E395" s="3"/>
      <c r="F395" s="3">
        <v>12</v>
      </c>
    </row>
    <row r="396" spans="2:6" ht="18.75">
      <c r="B396" s="3">
        <v>440</v>
      </c>
      <c r="C396" s="4">
        <f t="shared" si="9"/>
        <v>581294108.91840851</v>
      </c>
      <c r="D396" s="3">
        <v>313</v>
      </c>
      <c r="E396" s="3" t="s">
        <v>436</v>
      </c>
      <c r="F396" s="3">
        <v>1</v>
      </c>
    </row>
    <row r="397" spans="2:6" ht="18.75">
      <c r="B397" s="3">
        <v>440</v>
      </c>
      <c r="C397" s="4">
        <f t="shared" si="9"/>
        <v>615859655.3675276</v>
      </c>
      <c r="D397" s="3">
        <v>314</v>
      </c>
      <c r="E397" s="3"/>
      <c r="F397" s="3">
        <v>2</v>
      </c>
    </row>
    <row r="398" spans="2:6" ht="18.75">
      <c r="B398" s="3">
        <v>440</v>
      </c>
      <c r="C398" s="4">
        <f t="shared" si="9"/>
        <v>652480576.16672885</v>
      </c>
      <c r="D398" s="3">
        <v>315</v>
      </c>
      <c r="E398" s="3"/>
      <c r="F398" s="3">
        <v>3</v>
      </c>
    </row>
    <row r="399" spans="2:6" ht="18.75">
      <c r="B399" s="3">
        <v>440</v>
      </c>
      <c r="C399" s="4">
        <f t="shared" si="9"/>
        <v>691279090.2349385</v>
      </c>
      <c r="D399" s="3">
        <v>316</v>
      </c>
      <c r="E399" s="3"/>
      <c r="F399" s="3">
        <v>4</v>
      </c>
    </row>
    <row r="400" spans="2:6" ht="18.75">
      <c r="B400" s="3">
        <v>440</v>
      </c>
      <c r="C400" s="4">
        <f t="shared" si="9"/>
        <v>732384684.0061878</v>
      </c>
      <c r="D400" s="3">
        <v>317</v>
      </c>
      <c r="E400" s="3"/>
      <c r="F400" s="3">
        <v>5</v>
      </c>
    </row>
    <row r="401" spans="2:6" ht="18.75">
      <c r="B401" s="3">
        <v>440</v>
      </c>
      <c r="C401" s="4">
        <f t="shared" si="9"/>
        <v>775934543.57854915</v>
      </c>
      <c r="D401" s="3">
        <v>318</v>
      </c>
      <c r="E401" s="3"/>
      <c r="F401" s="3">
        <v>6</v>
      </c>
    </row>
    <row r="402" spans="2:6" ht="18.75">
      <c r="B402" s="3">
        <v>440</v>
      </c>
      <c r="C402" s="4">
        <f t="shared" si="9"/>
        <v>822074012.55999577</v>
      </c>
      <c r="D402" s="3">
        <v>319</v>
      </c>
      <c r="E402" s="3"/>
      <c r="F402" s="3">
        <v>7</v>
      </c>
    </row>
    <row r="403" spans="2:6" ht="18.75">
      <c r="B403" s="3">
        <v>440</v>
      </c>
      <c r="C403" s="4">
        <f t="shared" si="9"/>
        <v>870957077.13917708</v>
      </c>
      <c r="D403" s="3">
        <v>320</v>
      </c>
      <c r="E403" s="3"/>
      <c r="F403" s="3">
        <v>8</v>
      </c>
    </row>
    <row r="404" spans="2:6" ht="18.75">
      <c r="B404" s="3">
        <v>440</v>
      </c>
      <c r="C404" s="4">
        <f t="shared" ref="C404:C407" si="10">B404*POWER(2,(D404-69)/12)</f>
        <v>922746880</v>
      </c>
      <c r="D404" s="3">
        <v>321</v>
      </c>
      <c r="E404" s="3"/>
      <c r="F404" s="3">
        <v>9</v>
      </c>
    </row>
    <row r="405" spans="2:6" ht="18.75">
      <c r="B405" s="3">
        <v>440</v>
      </c>
      <c r="C405" s="4">
        <f t="shared" si="10"/>
        <v>977616264.79518366</v>
      </c>
      <c r="D405" s="3">
        <v>322</v>
      </c>
      <c r="F405" s="3">
        <v>10</v>
      </c>
    </row>
    <row r="406" spans="2:6" ht="18.75">
      <c r="B406" s="3">
        <v>440</v>
      </c>
      <c r="C406" s="4">
        <f t="shared" si="10"/>
        <v>1035748352.9958836</v>
      </c>
      <c r="D406" s="3">
        <v>323</v>
      </c>
      <c r="F406" s="3">
        <v>11</v>
      </c>
    </row>
    <row r="407" spans="2:6" ht="18.75">
      <c r="B407" s="3">
        <v>440</v>
      </c>
      <c r="C407" s="4">
        <f t="shared" si="10"/>
        <v>1097337155.0425608</v>
      </c>
      <c r="D407" s="3">
        <v>324</v>
      </c>
      <c r="F407" s="3">
        <v>12</v>
      </c>
    </row>
    <row r="408" spans="2:6" ht="18.75">
      <c r="B408" s="3">
        <v>440</v>
      </c>
      <c r="E408" t="s">
        <v>412</v>
      </c>
      <c r="F408" s="3">
        <v>1</v>
      </c>
    </row>
    <row r="409" spans="2:6" ht="18.75">
      <c r="B409" s="3">
        <v>440</v>
      </c>
      <c r="F409" s="3">
        <v>2</v>
      </c>
    </row>
    <row r="410" spans="2:6" ht="18.75">
      <c r="F410" s="3">
        <v>3</v>
      </c>
    </row>
    <row r="411" spans="2:6" ht="18.75">
      <c r="F411" s="3">
        <v>4</v>
      </c>
    </row>
    <row r="412" spans="2:6" ht="18.75">
      <c r="F412" s="3">
        <v>5</v>
      </c>
    </row>
    <row r="413" spans="2:6" ht="18.75">
      <c r="F413" s="3">
        <v>6</v>
      </c>
    </row>
    <row r="414" spans="2:6" ht="18.75">
      <c r="F414" s="3">
        <v>7</v>
      </c>
    </row>
    <row r="415" spans="2:6" ht="18.75">
      <c r="F415" s="3">
        <v>8</v>
      </c>
    </row>
    <row r="416" spans="2:6" ht="18.75">
      <c r="F416" s="3">
        <v>9</v>
      </c>
    </row>
    <row r="417" spans="6:6" ht="18.75">
      <c r="F417" s="3">
        <v>10</v>
      </c>
    </row>
    <row r="418" spans="6:6" ht="18.75">
      <c r="F418" s="3">
        <v>11</v>
      </c>
    </row>
    <row r="419" spans="6:6" ht="18.75">
      <c r="F419" s="3">
        <v>12</v>
      </c>
    </row>
    <row r="420" spans="6:6" ht="18.75">
      <c r="F420" s="3">
        <v>1</v>
      </c>
    </row>
    <row r="421" spans="6:6" ht="18.75">
      <c r="F421" s="3">
        <v>2</v>
      </c>
    </row>
    <row r="422" spans="6:6" ht="18.75">
      <c r="F422" s="3">
        <v>3</v>
      </c>
    </row>
    <row r="423" spans="6:6" ht="18.75">
      <c r="F423" s="3">
        <v>4</v>
      </c>
    </row>
    <row r="424" spans="6:6" ht="18.75">
      <c r="F424" s="3">
        <v>5</v>
      </c>
    </row>
    <row r="425" spans="6:6" ht="18.75">
      <c r="F425" s="3">
        <v>6</v>
      </c>
    </row>
    <row r="426" spans="6:6" ht="18.75">
      <c r="F426" s="3">
        <v>7</v>
      </c>
    </row>
    <row r="427" spans="6:6" ht="18.75">
      <c r="F427" s="3">
        <v>8</v>
      </c>
    </row>
    <row r="428" spans="6:6" ht="18.75">
      <c r="F428" s="3">
        <v>9</v>
      </c>
    </row>
    <row r="429" spans="6:6" ht="18.75">
      <c r="F429" s="3">
        <v>10</v>
      </c>
    </row>
    <row r="430" spans="6:6" ht="18.75">
      <c r="F430" s="3">
        <v>11</v>
      </c>
    </row>
    <row r="431" spans="6:6" ht="18.75">
      <c r="F431" s="3">
        <v>12</v>
      </c>
    </row>
    <row r="432" spans="6:6" ht="18.75">
      <c r="F432" s="3">
        <v>1</v>
      </c>
    </row>
    <row r="433" spans="6:6" ht="18.75">
      <c r="F433" s="3">
        <v>2</v>
      </c>
    </row>
    <row r="434" spans="6:6" ht="18.75">
      <c r="F434" s="3">
        <v>3</v>
      </c>
    </row>
    <row r="435" spans="6:6" ht="18.75">
      <c r="F435" s="3">
        <v>4</v>
      </c>
    </row>
    <row r="436" spans="6:6" ht="18.75">
      <c r="F436" s="3">
        <v>5</v>
      </c>
    </row>
    <row r="437" spans="6:6" ht="18.75">
      <c r="F437" s="3">
        <v>6</v>
      </c>
    </row>
    <row r="438" spans="6:6" ht="18.75">
      <c r="F438" s="3">
        <v>7</v>
      </c>
    </row>
    <row r="439" spans="6:6" ht="18.75">
      <c r="F439" s="3">
        <v>8</v>
      </c>
    </row>
    <row r="440" spans="6:6" ht="18.75">
      <c r="F440" s="3">
        <v>9</v>
      </c>
    </row>
    <row r="441" spans="6:6" ht="18.75">
      <c r="F441" s="3">
        <v>10</v>
      </c>
    </row>
    <row r="442" spans="6:6" ht="18.75">
      <c r="F442" s="3">
        <v>11</v>
      </c>
    </row>
    <row r="443" spans="6:6" ht="18.75">
      <c r="F443" s="3">
        <v>12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Noni</dc:creator>
  <cp:lastModifiedBy>Noni</cp:lastModifiedBy>
  <dcterms:created xsi:type="dcterms:W3CDTF">2017-10-29T09:17:24Z</dcterms:created>
  <dcterms:modified xsi:type="dcterms:W3CDTF">2018-12-27T02:13:31Z</dcterms:modified>
</cp:coreProperties>
</file>