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p\Zorko\Delo\d2019\a_podatki_stranke19\SAVSKA_KOMISIJA\PODATKI_XLS_slo_5_POS_ZA_SAVSKO_16_17_18\KONCNA_VER_XLS\"/>
    </mc:Choice>
  </mc:AlternateContent>
  <bookViews>
    <workbookView xWindow="0" yWindow="0" windowWidth="12120" windowHeight="9120"/>
  </bookViews>
  <sheets>
    <sheet name="Processed_meteo_data" sheetId="1" r:id="rId1"/>
    <sheet name="Sheet1" sheetId="2" r:id="rId2"/>
  </sheets>
  <definedNames>
    <definedName name="_xlnm._FilterDatabase" localSheetId="0" hidden="1">Processed_meteo_data!$B$3:$D$3</definedName>
  </definedNames>
  <calcPr calcId="152511"/>
</workbook>
</file>

<file path=xl/calcChain.xml><?xml version="1.0" encoding="utf-8"?>
<calcChain xmlns="http://schemas.openxmlformats.org/spreadsheetml/2006/main">
  <c r="H5" i="1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4" i="2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O4" i="1" l="1"/>
  <c r="O5" i="1"/>
  <c r="O6" i="1"/>
  <c r="O7" i="1"/>
  <c r="O8" i="1"/>
  <c r="O9" i="1"/>
  <c r="O10" i="1"/>
  <c r="O11" i="1"/>
  <c r="O12" i="1"/>
  <c r="O13" i="1"/>
  <c r="O14" i="1"/>
  <c r="O15" i="1"/>
  <c r="N5" i="1"/>
  <c r="N4" i="1"/>
  <c r="N6" i="1"/>
  <c r="N7" i="1"/>
  <c r="N8" i="1"/>
  <c r="N9" i="1"/>
  <c r="N10" i="1"/>
  <c r="N11" i="1"/>
  <c r="N12" i="1"/>
  <c r="N13" i="1"/>
  <c r="N14" i="1"/>
  <c r="N15" i="1"/>
  <c r="M4" i="1"/>
  <c r="M5" i="1"/>
  <c r="M6" i="1"/>
  <c r="M7" i="1"/>
  <c r="M8" i="1"/>
  <c r="M9" i="1"/>
  <c r="M10" i="1"/>
  <c r="M11" i="1"/>
  <c r="M12" i="1"/>
  <c r="M13" i="1"/>
  <c r="M14" i="1"/>
  <c r="M15" i="1"/>
  <c r="L4" i="1"/>
  <c r="L5" i="1"/>
  <c r="L6" i="1"/>
  <c r="L7" i="1"/>
  <c r="L8" i="1"/>
  <c r="L9" i="1"/>
  <c r="L10" i="1"/>
  <c r="L11" i="1"/>
  <c r="L12" i="1"/>
  <c r="L13" i="1"/>
  <c r="L14" i="1"/>
  <c r="L15" i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4" i="2"/>
  <c r="H369" i="2"/>
  <c r="C374" i="2"/>
  <c r="D374" i="2"/>
  <c r="E374" i="2"/>
  <c r="C375" i="2"/>
  <c r="D375" i="2"/>
  <c r="E375" i="2"/>
  <c r="F374" i="2"/>
  <c r="F375" i="2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P8" i="1" s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P11" i="1" s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4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" i="1"/>
  <c r="C6" i="1"/>
  <c r="C7" i="1"/>
  <c r="C8" i="1"/>
  <c r="C9" i="1"/>
  <c r="C10" i="1"/>
  <c r="C11" i="1"/>
  <c r="C4" i="1"/>
  <c r="K21" i="1"/>
  <c r="G21" i="1"/>
  <c r="H4" i="1" l="1"/>
  <c r="K5" i="1"/>
  <c r="G5" i="1"/>
  <c r="J5" i="1"/>
  <c r="I5" i="1"/>
  <c r="H11" i="1"/>
  <c r="G11" i="1" s="1"/>
  <c r="K11" i="1"/>
  <c r="J11" i="1"/>
  <c r="I11" i="1"/>
  <c r="K8" i="1"/>
  <c r="J8" i="1"/>
  <c r="I8" i="1"/>
  <c r="H8" i="1"/>
  <c r="G8" i="1" s="1"/>
  <c r="K12" i="1"/>
  <c r="J12" i="1"/>
  <c r="I12" i="1"/>
  <c r="H12" i="1"/>
  <c r="G12" i="1" s="1"/>
  <c r="K6" i="1"/>
  <c r="J6" i="1"/>
  <c r="I6" i="1"/>
  <c r="H6" i="1"/>
  <c r="G6" i="1" s="1"/>
  <c r="P6" i="1"/>
  <c r="P5" i="1"/>
  <c r="H15" i="1"/>
  <c r="G15" i="1" s="1"/>
  <c r="K15" i="1"/>
  <c r="J15" i="1"/>
  <c r="I15" i="1"/>
  <c r="H7" i="1"/>
  <c r="G7" i="1" s="1"/>
  <c r="K7" i="1"/>
  <c r="J7" i="1"/>
  <c r="I7" i="1"/>
  <c r="P15" i="1"/>
  <c r="P7" i="1"/>
  <c r="K14" i="1"/>
  <c r="J14" i="1"/>
  <c r="I14" i="1"/>
  <c r="H14" i="1"/>
  <c r="G14" i="1" s="1"/>
  <c r="P14" i="1"/>
  <c r="H9" i="1"/>
  <c r="G9" i="1" s="1"/>
  <c r="K9" i="1"/>
  <c r="J9" i="1"/>
  <c r="I9" i="1"/>
  <c r="P12" i="1"/>
  <c r="P9" i="1"/>
  <c r="J4" i="1"/>
  <c r="I4" i="1"/>
  <c r="K4" i="1"/>
  <c r="G4" i="1"/>
  <c r="H13" i="1"/>
  <c r="G13" i="1" s="1"/>
  <c r="K13" i="1"/>
  <c r="J13" i="1"/>
  <c r="I13" i="1"/>
  <c r="K10" i="1"/>
  <c r="J10" i="1"/>
  <c r="I10" i="1"/>
  <c r="H10" i="1"/>
  <c r="G10" i="1" s="1"/>
  <c r="P4" i="1"/>
  <c r="P13" i="1"/>
  <c r="P10" i="1"/>
  <c r="L20" i="1"/>
  <c r="L19" i="1"/>
  <c r="K20" i="1"/>
  <c r="K19" i="1"/>
  <c r="L21" i="1" l="1"/>
  <c r="H19" i="1"/>
  <c r="G19" i="1"/>
  <c r="H21" i="1"/>
  <c r="G20" i="1"/>
  <c r="H20" i="1"/>
</calcChain>
</file>

<file path=xl/sharedStrings.xml><?xml version="1.0" encoding="utf-8"?>
<sst xmlns="http://schemas.openxmlformats.org/spreadsheetml/2006/main" count="47" uniqueCount="36">
  <si>
    <t>Date</t>
  </si>
  <si>
    <t>Month</t>
  </si>
  <si>
    <t>MIN</t>
  </si>
  <si>
    <t>MAX</t>
  </si>
  <si>
    <t>AVG</t>
  </si>
  <si>
    <t>Daily</t>
  </si>
  <si>
    <t>Legend</t>
  </si>
  <si>
    <t>Monthly</t>
  </si>
  <si>
    <t>Yearly</t>
  </si>
  <si>
    <t>Daily average</t>
  </si>
  <si>
    <t>Air_Temperature (°C)</t>
  </si>
  <si>
    <t>P_MIN_DATE</t>
  </si>
  <si>
    <t>P_MIN_VALUE</t>
  </si>
  <si>
    <t>P_MAX_DATE</t>
  </si>
  <si>
    <t>P_MAX_VALUE</t>
  </si>
  <si>
    <t>AT_MIN_VALUE</t>
  </si>
  <si>
    <t>AT_MIN_DATE</t>
  </si>
  <si>
    <t>AT_MAX_DATE</t>
  </si>
  <si>
    <t>AT_MAX_VALUE</t>
  </si>
  <si>
    <t>AT_AVG_VALUE</t>
  </si>
  <si>
    <t>P_YEARLY</t>
  </si>
  <si>
    <t>P_DATE</t>
  </si>
  <si>
    <t>P_VALUE</t>
  </si>
  <si>
    <t>AT_YEARLY</t>
  </si>
  <si>
    <t>AT_DATE</t>
  </si>
  <si>
    <t>AT_VALUE</t>
  </si>
  <si>
    <t>P_SUM_VALUE</t>
  </si>
  <si>
    <t>Precipitation (mm)</t>
  </si>
  <si>
    <t>SUM</t>
  </si>
  <si>
    <t>MIN_T</t>
  </si>
  <si>
    <t>MAX_T</t>
  </si>
  <si>
    <t>pov_dnev_T</t>
  </si>
  <si>
    <t>Padavine</t>
  </si>
  <si>
    <t>Levo kontrola ekstremov in manjkajočih vred. - jih interpoliraj</t>
  </si>
  <si>
    <t>delta - iskanje napake min &gt; max TEM</t>
  </si>
  <si>
    <t>POV_DNEVNA&lt;T_MIN:in &gt;T_MAX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</si>
</sst>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"/>
  </numFmts>
  <fonts count="6" x14ac:knownFonts="1">
    <font>
      <sz val="10"/>
      <name val="Arial"/>
      <charset val="238"/>
    </font>
    <font>
      <b/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14" fontId="0" fillId="3" borderId="0" xfId="0" applyNumberForma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right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0" fillId="7" borderId="6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3" fillId="3" borderId="2" xfId="0" quotePrefix="1" applyFont="1" applyFill="1" applyBorder="1" applyAlignment="1" applyProtection="1">
      <alignment horizontal="right"/>
      <protection locked="0"/>
    </xf>
    <xf numFmtId="0" fontId="3" fillId="3" borderId="2" xfId="0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1" fillId="7" borderId="8" xfId="0" applyFont="1" applyFill="1" applyBorder="1" applyProtection="1">
      <protection locked="0"/>
    </xf>
    <xf numFmtId="0" fontId="2" fillId="7" borderId="8" xfId="0" applyFont="1" applyFill="1" applyBorder="1" applyProtection="1">
      <protection locked="0"/>
    </xf>
    <xf numFmtId="164" fontId="0" fillId="0" borderId="0" xfId="0" applyNumberFormat="1" applyProtection="1">
      <protection locked="0"/>
    </xf>
    <xf numFmtId="164" fontId="0" fillId="5" borderId="9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/>
    <xf numFmtId="164" fontId="0" fillId="0" borderId="0" xfId="0" applyNumberFormat="1" applyProtection="1"/>
    <xf numFmtId="14" fontId="0" fillId="0" borderId="0" xfId="0" applyNumberFormat="1" applyAlignment="1">
      <alignment horizontal="right"/>
    </xf>
    <xf numFmtId="14" fontId="0" fillId="3" borderId="10" xfId="0" applyNumberFormat="1" applyFill="1" applyBorder="1" applyAlignment="1" applyProtection="1">
      <alignment horizontal="right"/>
      <protection locked="0"/>
    </xf>
    <xf numFmtId="14" fontId="0" fillId="3" borderId="11" xfId="0" applyNumberFormat="1" applyFill="1" applyBorder="1" applyAlignment="1" applyProtection="1">
      <alignment horizontal="right"/>
      <protection locked="0"/>
    </xf>
    <xf numFmtId="14" fontId="0" fillId="3" borderId="12" xfId="0" applyNumberFormat="1" applyFill="1" applyBorder="1" applyAlignment="1" applyProtection="1">
      <alignment horizontal="right"/>
      <protection locked="0"/>
    </xf>
    <xf numFmtId="14" fontId="0" fillId="0" borderId="0" xfId="0" applyNumberFormat="1"/>
    <xf numFmtId="14" fontId="0" fillId="3" borderId="13" xfId="0" quotePrefix="1" applyNumberFormat="1" applyFill="1" applyBorder="1" applyAlignment="1" applyProtection="1">
      <alignment horizontal="right"/>
      <protection locked="0"/>
    </xf>
    <xf numFmtId="164" fontId="0" fillId="0" borderId="0" xfId="0" applyNumberFormat="1"/>
    <xf numFmtId="0" fontId="0" fillId="0" borderId="0" xfId="0" applyNumberFormat="1" applyProtection="1">
      <protection locked="0"/>
    </xf>
    <xf numFmtId="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0"/>
  <sheetViews>
    <sheetView tabSelected="1" workbookViewId="0">
      <selection activeCell="I29" sqref="I29"/>
    </sheetView>
  </sheetViews>
  <sheetFormatPr defaultRowHeight="12.5" x14ac:dyDescent="0.25"/>
  <cols>
    <col min="1" max="1" width="1.1796875" customWidth="1"/>
    <col min="2" max="2" width="10.54296875" bestFit="1" customWidth="1"/>
    <col min="3" max="3" width="18.1796875" customWidth="1"/>
    <col min="4" max="4" width="19.81640625" bestFit="1" customWidth="1"/>
    <col min="5" max="5" width="1.54296875" customWidth="1"/>
    <col min="6" max="6" width="10.453125" bestFit="1" customWidth="1"/>
    <col min="7" max="7" width="15.453125" bestFit="1" customWidth="1"/>
    <col min="8" max="8" width="14" bestFit="1" customWidth="1"/>
    <col min="9" max="9" width="15.453125" bestFit="1" customWidth="1"/>
    <col min="10" max="10" width="14.54296875" bestFit="1" customWidth="1"/>
    <col min="11" max="12" width="15.453125" bestFit="1" customWidth="1"/>
    <col min="13" max="13" width="14.1796875" bestFit="1" customWidth="1"/>
    <col min="14" max="15" width="15.453125" bestFit="1" customWidth="1"/>
    <col min="16" max="16" width="14.54296875" bestFit="1" customWidth="1"/>
  </cols>
  <sheetData>
    <row r="1" spans="2:17" ht="4.5" customHeight="1" x14ac:dyDescent="0.25"/>
    <row r="2" spans="2:17" ht="12" customHeight="1" x14ac:dyDescent="0.25">
      <c r="B2" s="36" t="s">
        <v>9</v>
      </c>
      <c r="C2" s="39"/>
      <c r="D2" s="40"/>
      <c r="G2" s="36" t="s">
        <v>27</v>
      </c>
      <c r="H2" s="37"/>
      <c r="I2" s="37"/>
      <c r="J2" s="37"/>
      <c r="K2" s="38"/>
      <c r="L2" s="36" t="s">
        <v>10</v>
      </c>
      <c r="M2" s="39"/>
      <c r="N2" s="39"/>
      <c r="O2" s="39"/>
      <c r="P2" s="40"/>
    </row>
    <row r="3" spans="2:17" ht="13" x14ac:dyDescent="0.3">
      <c r="B3" s="19" t="s">
        <v>0</v>
      </c>
      <c r="C3" s="20" t="s">
        <v>27</v>
      </c>
      <c r="D3" s="20" t="s">
        <v>10</v>
      </c>
      <c r="F3" s="9" t="s">
        <v>1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26</v>
      </c>
      <c r="L3" s="9" t="s">
        <v>16</v>
      </c>
      <c r="M3" s="9" t="s">
        <v>15</v>
      </c>
      <c r="N3" s="9" t="s">
        <v>17</v>
      </c>
      <c r="O3" s="9" t="s">
        <v>18</v>
      </c>
      <c r="P3" s="9" t="s">
        <v>19</v>
      </c>
    </row>
    <row r="4" spans="2:17" ht="13" x14ac:dyDescent="0.3">
      <c r="B4" s="26">
        <f>Sheet1!B4</f>
        <v>42736</v>
      </c>
      <c r="C4" s="24">
        <f>IF(Sheet1!E4=-1,0,Sheet1!E4)</f>
        <v>0</v>
      </c>
      <c r="D4" s="24">
        <f>Sheet1!F4</f>
        <v>-5.3</v>
      </c>
      <c r="E4" s="1"/>
      <c r="F4" s="16">
        <v>1</v>
      </c>
      <c r="G4" s="30">
        <f>INDEX(B4:B34,MATCH(H4,C4:C34,0))</f>
        <v>42745</v>
      </c>
      <c r="H4" s="33">
        <f>IFERROR(SMALL(C4:C34,COUNTIF(C4:C34,"&lt;"&amp;0.1)+1),0)</f>
        <v>0.2</v>
      </c>
      <c r="I4" s="31">
        <f>INDEX(B4:B34,MATCH(MAX(C4:C34),C4:C34,0))</f>
        <v>42749</v>
      </c>
      <c r="J4" s="24">
        <f>MAX(C4:C34)</f>
        <v>25.2</v>
      </c>
      <c r="K4" s="24">
        <f>SUM(C4:C34)</f>
        <v>28.9</v>
      </c>
      <c r="L4" s="27">
        <f>INDEX(Sheet1!B4:B34,MATCH(MIN(Sheet1!D4:D34),Sheet1!D4:D34,0))</f>
        <v>42746</v>
      </c>
      <c r="M4" s="24">
        <f>MIN(Sheet1!D4:D34)</f>
        <v>-20.5</v>
      </c>
      <c r="N4" s="30">
        <f>INDEX(Sheet1!B4:B34,MATCH(MAX(Sheet1!C4:C34),Sheet1!C4:C34,0))</f>
        <v>42737</v>
      </c>
      <c r="O4" s="24">
        <f>MAX(Sheet1!C4:C34)</f>
        <v>9.6999999999999993</v>
      </c>
      <c r="P4" s="32">
        <f>AVERAGE(D4:D34)</f>
        <v>-5.112903225806452</v>
      </c>
      <c r="Q4" s="24"/>
    </row>
    <row r="5" spans="2:17" ht="13" x14ac:dyDescent="0.3">
      <c r="B5" s="26">
        <f>Sheet1!B5</f>
        <v>42737</v>
      </c>
      <c r="C5" s="24">
        <f>IF(Sheet1!E5=-1,0,Sheet1!E5)</f>
        <v>0</v>
      </c>
      <c r="D5" s="24">
        <f>Sheet1!F5</f>
        <v>0.8</v>
      </c>
      <c r="F5" s="17">
        <v>2</v>
      </c>
      <c r="G5" s="30">
        <f>INDEX(B35:B62,MATCH(H5,C35:C62,0))</f>
        <v>42769</v>
      </c>
      <c r="H5" s="33">
        <f>IFERROR(SMALL(C35:C62,COUNTIF(C35:C62,"&lt;"&amp;0.1)+1),0)</f>
        <v>0.1</v>
      </c>
      <c r="I5" s="8">
        <f>INDEX(B35:B62,MATCH(MAX(C35:C62),C35:C62,0))</f>
        <v>42791</v>
      </c>
      <c r="J5" s="24">
        <f>MAX(C35:C62)</f>
        <v>22.7</v>
      </c>
      <c r="K5" s="24">
        <f>SUM(C35:C62)</f>
        <v>60</v>
      </c>
      <c r="L5" s="28">
        <f>INDEX(Sheet1!B35:B62,MATCH(MIN(Sheet1!D35:D62),Sheet1!D35:D62,0))</f>
        <v>42781</v>
      </c>
      <c r="M5" s="24">
        <f>MIN(Sheet1!D35:D62)</f>
        <v>-5.6</v>
      </c>
      <c r="N5" s="30">
        <f>INDEX(Sheet1!B35:B62,MATCH(MAX(Sheet1!C35:C62),Sheet1!C35:C62,0))</f>
        <v>42793</v>
      </c>
      <c r="O5" s="24">
        <f>MAX(Sheet1!C35:C62)</f>
        <v>15.7</v>
      </c>
      <c r="P5" s="32">
        <f>AVERAGE(D35:D62)</f>
        <v>3.9178571428571423</v>
      </c>
      <c r="Q5" s="24"/>
    </row>
    <row r="6" spans="2:17" ht="13" x14ac:dyDescent="0.3">
      <c r="B6" s="26">
        <f>Sheet1!B6</f>
        <v>42738</v>
      </c>
      <c r="C6" s="24">
        <f>IF(Sheet1!E6=-1,0,Sheet1!E6)</f>
        <v>0</v>
      </c>
      <c r="D6" s="24">
        <f>Sheet1!F6</f>
        <v>-2.7</v>
      </c>
      <c r="F6" s="17">
        <v>3</v>
      </c>
      <c r="G6" s="30">
        <f>INDEX(B63:B93,MATCH(H6,C63:C93,0))</f>
        <v>42800</v>
      </c>
      <c r="H6" s="34">
        <f>IFERROR(SMALL(C63:C93,COUNTIF(C63:C93,"&lt;"&amp;0.1)+1),0)</f>
        <v>0.1</v>
      </c>
      <c r="I6" s="8">
        <f>INDEX(B63:B93,MATCH(MAX(C63:C93),C63:C93,0))</f>
        <v>42795</v>
      </c>
      <c r="J6" s="24">
        <f>MAX(C63:C93)</f>
        <v>18.399999999999999</v>
      </c>
      <c r="K6" s="24">
        <f>SUM(C63:C93)</f>
        <v>27.2</v>
      </c>
      <c r="L6" s="28">
        <f>INDEX(Sheet1!B63:B93,MATCH(MIN(Sheet1!D63:D93),Sheet1!D63:D93,0))</f>
        <v>42821</v>
      </c>
      <c r="M6" s="24">
        <f>MIN(Sheet1!D63:D93)</f>
        <v>-4.5999999999999996</v>
      </c>
      <c r="N6" s="30">
        <f>INDEX(Sheet1!B63:B93,MATCH(MAX(Sheet1!C63:C93),Sheet1!C63:C93,0))</f>
        <v>42825</v>
      </c>
      <c r="O6" s="24">
        <f>MAX(Sheet1!C63:C93)</f>
        <v>23.8</v>
      </c>
      <c r="P6" s="32">
        <f>AVERAGE(D63:D93)</f>
        <v>8.3193548387096765</v>
      </c>
      <c r="Q6" s="24"/>
    </row>
    <row r="7" spans="2:17" ht="13" x14ac:dyDescent="0.3">
      <c r="B7" s="26">
        <f>Sheet1!B7</f>
        <v>42739</v>
      </c>
      <c r="C7" s="24">
        <f>IF(Sheet1!E7=-1,0,Sheet1!E7)</f>
        <v>0</v>
      </c>
      <c r="D7" s="24">
        <f>Sheet1!F7</f>
        <v>-1.4</v>
      </c>
      <c r="F7" s="17">
        <v>4</v>
      </c>
      <c r="G7" s="30">
        <f>INDEX(B94:B123,MATCH(H7,C94:C123,0))</f>
        <v>42843</v>
      </c>
      <c r="H7" s="33">
        <f>IFERROR(SMALL(C94:C123,COUNTIF(C94:C123,"&lt;"&amp;0.1)+1),0)</f>
        <v>0.1</v>
      </c>
      <c r="I7" s="8">
        <f>INDEX(B94:B123,MATCH(MAX(C94:C123),C94:C123,0))</f>
        <v>42853</v>
      </c>
      <c r="J7" s="24">
        <f>MAX(C94:C123)</f>
        <v>39.6</v>
      </c>
      <c r="K7" s="24">
        <f>SUM(C94:C123)</f>
        <v>110.69999999999999</v>
      </c>
      <c r="L7" s="28">
        <f>INDEX(Sheet1!B94:B123,MATCH(MIN(Sheet1!D94:D123),Sheet1!D94:D123,0))</f>
        <v>42846</v>
      </c>
      <c r="M7" s="24">
        <f>MIN(Sheet1!D94:D123)</f>
        <v>-4.5</v>
      </c>
      <c r="N7" s="30">
        <f>INDEX(Sheet1!B94:B123,MATCH(MAX(Sheet1!C94:C123),Sheet1!C94:C123,0))</f>
        <v>42835</v>
      </c>
      <c r="O7" s="24">
        <f>MAX(Sheet1!C94:C123)</f>
        <v>25.3</v>
      </c>
      <c r="P7" s="32">
        <f>AVERAGE(D94:D123)</f>
        <v>10.503333333333336</v>
      </c>
      <c r="Q7" s="24"/>
    </row>
    <row r="8" spans="2:17" ht="13" x14ac:dyDescent="0.3">
      <c r="B8" s="26">
        <f>Sheet1!B8</f>
        <v>42740</v>
      </c>
      <c r="C8" s="24">
        <f>IF(Sheet1!E8=-1,0,Sheet1!E8)</f>
        <v>0</v>
      </c>
      <c r="D8" s="24">
        <f>Sheet1!F8</f>
        <v>-1.9</v>
      </c>
      <c r="F8" s="17">
        <v>5</v>
      </c>
      <c r="G8" s="30">
        <f>INDEX(B124:B154,MATCH(H8,C124:C154,0))</f>
        <v>42859</v>
      </c>
      <c r="H8" s="33">
        <f>IFERROR(SMALL(C124:C154,COUNTIF(C124:C154,"&lt;"&amp;0.1)+1),0)</f>
        <v>0.1</v>
      </c>
      <c r="I8" s="8">
        <f>INDEX(B124:B154,MATCH(MAX(C124:C154),C124:C154,0))</f>
        <v>42886</v>
      </c>
      <c r="J8" s="24">
        <f>MAX(C124:C154)</f>
        <v>7.9</v>
      </c>
      <c r="K8" s="24">
        <f>SUM(C124:C154)</f>
        <v>36.700000000000003</v>
      </c>
      <c r="L8" s="28">
        <f>INDEX(Sheet1!B124:B154,MATCH(MIN(Sheet1!D124:D154),Sheet1!D124:D154,0))</f>
        <v>42858</v>
      </c>
      <c r="M8" s="24">
        <f>MIN(Sheet1!D124:D154)</f>
        <v>3.1</v>
      </c>
      <c r="N8" s="30">
        <f>INDEX(Sheet1!B124:B154,MATCH(MAX(Sheet1!C124:C154),Sheet1!C124:C154,0))</f>
        <v>42885</v>
      </c>
      <c r="O8" s="24">
        <f>MAX(Sheet1!C124:C154)</f>
        <v>30.8</v>
      </c>
      <c r="P8" s="32">
        <f>AVERAGE(D124:D154)</f>
        <v>15.825806451612902</v>
      </c>
      <c r="Q8" s="24"/>
    </row>
    <row r="9" spans="2:17" ht="13" x14ac:dyDescent="0.3">
      <c r="B9" s="26">
        <f>Sheet1!B9</f>
        <v>42741</v>
      </c>
      <c r="C9" s="24">
        <f>IF(Sheet1!E9=-1,0,Sheet1!E9)</f>
        <v>0</v>
      </c>
      <c r="D9" s="24">
        <f>Sheet1!F9</f>
        <v>-6.5</v>
      </c>
      <c r="F9" s="17">
        <v>6</v>
      </c>
      <c r="G9" s="30">
        <f>INDEX(B155:B184,MATCH(H9,C155:C184,0))</f>
        <v>42903</v>
      </c>
      <c r="H9" s="33">
        <f>IFERROR(SMALL(C155:C184,COUNTIF(C155:C184,"&lt;"&amp;0.1)+1),0)</f>
        <v>0.2</v>
      </c>
      <c r="I9" s="8">
        <f>INDEX(B155:B184,MATCH(MAX(C155:C184),C155:C184,0))</f>
        <v>42887</v>
      </c>
      <c r="J9" s="24">
        <f>MAX(C155:C184)</f>
        <v>47.7</v>
      </c>
      <c r="K9" s="24">
        <f>SUM(C155:C184)</f>
        <v>160.6</v>
      </c>
      <c r="L9" s="28">
        <f>INDEX(Sheet1!B155:B184,MATCH(MIN(Sheet1!D155:D184),Sheet1!D155:D184,0))</f>
        <v>42895</v>
      </c>
      <c r="M9" s="24">
        <f>MIN(Sheet1!D155:D184)</f>
        <v>7.3</v>
      </c>
      <c r="N9" s="30">
        <f>INDEX(Sheet1!B155:B184,MATCH(MAX(Sheet1!C155:C184),Sheet1!C155:C184,0))</f>
        <v>42908</v>
      </c>
      <c r="O9" s="24">
        <f>MAX(Sheet1!C155:C184)</f>
        <v>34.4</v>
      </c>
      <c r="P9" s="32">
        <f>AVERAGE(D155:D184)</f>
        <v>20.196666666666665</v>
      </c>
      <c r="Q9" s="24"/>
    </row>
    <row r="10" spans="2:17" ht="13" x14ac:dyDescent="0.3">
      <c r="B10" s="26">
        <f>Sheet1!B10</f>
        <v>42742</v>
      </c>
      <c r="C10" s="24">
        <f>IF(Sheet1!E10=-1,0,Sheet1!E10)</f>
        <v>0</v>
      </c>
      <c r="D10" s="24">
        <f>Sheet1!F10</f>
        <v>-8.6</v>
      </c>
      <c r="F10" s="17">
        <v>7</v>
      </c>
      <c r="G10" s="30">
        <f>INDEX(B185:B215,MATCH(H10,C185:C215,0))</f>
        <v>42924</v>
      </c>
      <c r="H10" s="33">
        <f>IFERROR(SMALL(C185:C215,COUNTIF(C185:C215,"&lt;"&amp;0.1)+1),0)</f>
        <v>0.2</v>
      </c>
      <c r="I10" s="8">
        <f>INDEX(B185:B215,MATCH(MAX(C185:C215),C185:C215,0))</f>
        <v>42942</v>
      </c>
      <c r="J10" s="24">
        <f>MAX(C185:C215)</f>
        <v>16.600000000000001</v>
      </c>
      <c r="K10" s="24">
        <f>SUM(C185:C215)</f>
        <v>57.2</v>
      </c>
      <c r="L10" s="28">
        <f>INDEX(Sheet1!B185:B215,MATCH(MIN(Sheet1!D185:D215),Sheet1!D185:D215,0))</f>
        <v>42933</v>
      </c>
      <c r="M10" s="24">
        <f>MIN(Sheet1!D185:D215)</f>
        <v>8.1999999999999993</v>
      </c>
      <c r="N10" s="30">
        <f>INDEX(Sheet1!B185:B215,MATCH(MAX(Sheet1!C185:C215),Sheet1!C185:C215,0))</f>
        <v>42925</v>
      </c>
      <c r="O10" s="24">
        <f>MAX(Sheet1!C185:C215)</f>
        <v>34.299999999999997</v>
      </c>
      <c r="P10" s="32">
        <f>AVERAGE(D185:D215)</f>
        <v>21.703225806451613</v>
      </c>
      <c r="Q10" s="24"/>
    </row>
    <row r="11" spans="2:17" ht="13" x14ac:dyDescent="0.3">
      <c r="B11" s="26">
        <f>Sheet1!B11</f>
        <v>42743</v>
      </c>
      <c r="C11" s="24">
        <f>IF(Sheet1!E11=-1,0,Sheet1!E11)</f>
        <v>0.8</v>
      </c>
      <c r="D11" s="24">
        <f>Sheet1!F11</f>
        <v>-9.5</v>
      </c>
      <c r="F11" s="17">
        <v>8</v>
      </c>
      <c r="G11" s="30">
        <f>INDEX(B216:B246,MATCH(H11,C216:C246,0))</f>
        <v>42959</v>
      </c>
      <c r="H11" s="33">
        <f>IFERROR(SMALL(C216:C246,COUNTIF(C216:C246,"&lt;"&amp;0.1)+1),0)</f>
        <v>0.2</v>
      </c>
      <c r="I11" s="8">
        <f>INDEX(B216:B246,MATCH(MAX(C216:C246),C216:C246,0))</f>
        <v>42954</v>
      </c>
      <c r="J11" s="24">
        <f>MAX(C216:C246)</f>
        <v>44.3</v>
      </c>
      <c r="K11" s="24">
        <f>SUM(C216:C246)</f>
        <v>101.60000000000001</v>
      </c>
      <c r="L11" s="28">
        <f>INDEX(Sheet1!B216:B246,MATCH(MIN(Sheet1!D216:D246),Sheet1!D216:D246,0))</f>
        <v>42969</v>
      </c>
      <c r="M11" s="24">
        <f>MIN(Sheet1!D216:D246)</f>
        <v>5.9</v>
      </c>
      <c r="N11" s="30">
        <f>INDEX(Sheet1!B216:B246,MATCH(MAX(Sheet1!C216:C246),Sheet1!C216:C246,0))</f>
        <v>42951</v>
      </c>
      <c r="O11" s="24">
        <f>MAX(Sheet1!C216:C246)</f>
        <v>37.9</v>
      </c>
      <c r="P11" s="32">
        <f>AVERAGE(D216:D246)</f>
        <v>20.880645161290317</v>
      </c>
      <c r="Q11" s="24"/>
    </row>
    <row r="12" spans="2:17" ht="13" x14ac:dyDescent="0.3">
      <c r="B12" s="26">
        <f>Sheet1!B12</f>
        <v>42744</v>
      </c>
      <c r="C12" s="24">
        <f>IF(Sheet1!E12=-1,0,Sheet1!E12)</f>
        <v>1</v>
      </c>
      <c r="D12" s="24">
        <f>Sheet1!F12</f>
        <v>-7.3</v>
      </c>
      <c r="F12" s="17">
        <v>9</v>
      </c>
      <c r="G12" s="30">
        <f>INDEX(B247:B276,MATCH(H12,C247:C276,0))</f>
        <v>42983</v>
      </c>
      <c r="H12" s="33">
        <f>IFERROR(SMALL(C247:C276,COUNTIF(C247:C276,"&lt;"&amp;0.1)+1),0)</f>
        <v>0.5</v>
      </c>
      <c r="I12" s="8">
        <f>INDEX(B247:B276,MATCH(MAX(C247:C276),C247:C276,0))</f>
        <v>42990</v>
      </c>
      <c r="J12" s="24">
        <f>MAX(C247:C276)</f>
        <v>41.2</v>
      </c>
      <c r="K12" s="24">
        <f>SUM(C247:C276)</f>
        <v>278.40000000000003</v>
      </c>
      <c r="L12" s="28">
        <f>INDEX(Sheet1!B247:B276,MATCH(MIN(Sheet1!D247:D276),Sheet1!D247:D276,0))</f>
        <v>42999</v>
      </c>
      <c r="M12" s="24">
        <f>MIN(Sheet1!D247:D276)</f>
        <v>3.4</v>
      </c>
      <c r="N12" s="30">
        <f>INDEX(Sheet1!B247:B276,MATCH(MAX(Sheet1!C247:C276),Sheet1!C247:C276,0))</f>
        <v>42979</v>
      </c>
      <c r="O12" s="24">
        <f>MAX(Sheet1!C247:C276)</f>
        <v>24.9</v>
      </c>
      <c r="P12" s="32">
        <f>AVERAGE(D247:D276)</f>
        <v>13.44</v>
      </c>
      <c r="Q12" s="24"/>
    </row>
    <row r="13" spans="2:17" ht="13" x14ac:dyDescent="0.3">
      <c r="B13" s="26">
        <f>Sheet1!B13</f>
        <v>42745</v>
      </c>
      <c r="C13" s="24">
        <f>IF(Sheet1!E13=-1,0,Sheet1!E13)</f>
        <v>0.2</v>
      </c>
      <c r="D13" s="24">
        <f>Sheet1!F13</f>
        <v>-9.4</v>
      </c>
      <c r="F13" s="17">
        <v>10</v>
      </c>
      <c r="G13" s="30">
        <f>INDEX(B277:B307,MATCH(H13,C277:C307,0))</f>
        <v>43019</v>
      </c>
      <c r="H13" s="33">
        <f>IFERROR(SMALL(C277:C307,COUNTIF(C277:C307,"&lt;"&amp;0.1)+1),0)</f>
        <v>0.1</v>
      </c>
      <c r="I13" s="8">
        <f>INDEX(B277:B307,MATCH(MAX(C277:C307),C277:C307,0))</f>
        <v>43031</v>
      </c>
      <c r="J13" s="24">
        <f>MAX(C277:C307)</f>
        <v>45.5</v>
      </c>
      <c r="K13" s="24">
        <f>SUM(C277:C307)</f>
        <v>48.900000000000006</v>
      </c>
      <c r="L13" s="28">
        <f>INDEX(Sheet1!B277:B307,MATCH(MIN(Sheet1!D277:D307),Sheet1!D277:D307,0))</f>
        <v>43039</v>
      </c>
      <c r="M13" s="24">
        <f>MIN(Sheet1!D277:D307)</f>
        <v>-3.7</v>
      </c>
      <c r="N13" s="30">
        <f>INDEX(Sheet1!B277:B307,MATCH(MAX(Sheet1!C277:C307),Sheet1!C277:C307,0))</f>
        <v>43024</v>
      </c>
      <c r="O13" s="24">
        <f>MAX(Sheet1!C277:C307)</f>
        <v>24.6</v>
      </c>
      <c r="P13" s="32">
        <f>AVERAGE(D277:D307)</f>
        <v>10.35483870967742</v>
      </c>
      <c r="Q13" s="24"/>
    </row>
    <row r="14" spans="2:17" ht="13" x14ac:dyDescent="0.3">
      <c r="B14" s="26">
        <f>Sheet1!B14</f>
        <v>42746</v>
      </c>
      <c r="C14" s="24">
        <f>IF(Sheet1!E14=-1,0,Sheet1!E14)</f>
        <v>0.3</v>
      </c>
      <c r="D14" s="24">
        <f>Sheet1!F14</f>
        <v>-8.8000000000000007</v>
      </c>
      <c r="F14" s="17">
        <v>11</v>
      </c>
      <c r="G14" s="30">
        <f>INDEX(B308:B337,MATCH(H14,C308:C337,0))</f>
        <v>43041</v>
      </c>
      <c r="H14" s="33">
        <f>IFERROR(SMALL(C308:C337,COUNTIF(C308:C337,"&lt;"&amp;0.1)+1),0)</f>
        <v>0.1</v>
      </c>
      <c r="I14" s="8">
        <f>INDEX(B308:B337,MATCH(MAX(C308:C337),C308:C337,0))</f>
        <v>43065</v>
      </c>
      <c r="J14" s="24">
        <f>MAX(C308:C337)</f>
        <v>52.6</v>
      </c>
      <c r="K14" s="24">
        <f>SUM(C308:C337)</f>
        <v>167.09999999999997</v>
      </c>
      <c r="L14" s="28">
        <f>INDEX(Sheet1!B308:B337,MATCH(MIN(Sheet1!D308:D337),Sheet1!D308:D337,0))</f>
        <v>43067</v>
      </c>
      <c r="M14" s="24">
        <f>MIN(Sheet1!D308:D337)</f>
        <v>-5.2</v>
      </c>
      <c r="N14" s="30">
        <f>INDEX(Sheet1!B308:B337,MATCH(MAX(Sheet1!C308:C337),Sheet1!C308:C337,0))</f>
        <v>43044</v>
      </c>
      <c r="O14" s="24">
        <f>MAX(Sheet1!C308:C337)</f>
        <v>18.600000000000001</v>
      </c>
      <c r="P14" s="32">
        <f>AVERAGE(D308:D337)</f>
        <v>5.5799999999999992</v>
      </c>
      <c r="Q14" s="24"/>
    </row>
    <row r="15" spans="2:17" ht="13.5" thickBot="1" x14ac:dyDescent="0.35">
      <c r="B15" s="26">
        <f>Sheet1!B15</f>
        <v>42747</v>
      </c>
      <c r="C15" s="24">
        <f>IF(Sheet1!E15=-1,0,Sheet1!E15)</f>
        <v>0</v>
      </c>
      <c r="D15" s="24">
        <f>Sheet1!F15</f>
        <v>1.5</v>
      </c>
      <c r="F15" s="18">
        <v>12</v>
      </c>
      <c r="G15" s="30">
        <f>INDEX(B338:B368,MATCH(H15,C338:C368,0))</f>
        <v>43079</v>
      </c>
      <c r="H15" s="33">
        <f>IFERROR(SMALL(C338:C368,COUNTIF(C338:C368,"&lt;"&amp;0.1)+1),0)</f>
        <v>0.1</v>
      </c>
      <c r="I15" s="8">
        <f>INDEX(B338:B368,MATCH(MAX(C338:C368),C338:C368,0))</f>
        <v>43078</v>
      </c>
      <c r="J15" s="24">
        <f>MAX(C338:C368)</f>
        <v>58.2</v>
      </c>
      <c r="K15" s="24">
        <f>SUM(C338:C368)</f>
        <v>130.5</v>
      </c>
      <c r="L15" s="29">
        <f>INDEX(Sheet1!B338:B368,MATCH(MIN(Sheet1!D338:D368),Sheet1!D338:D368,0))</f>
        <v>43079</v>
      </c>
      <c r="M15" s="24">
        <f>MIN(Sheet1!D338:D368)</f>
        <v>-16</v>
      </c>
      <c r="N15" s="30">
        <f>INDEX(Sheet1!B338:B368,MATCH(MAX(Sheet1!C338:C368),Sheet1!C338:C368,0))</f>
        <v>43081</v>
      </c>
      <c r="O15" s="24">
        <f>MAX(Sheet1!C338:C368)</f>
        <v>17</v>
      </c>
      <c r="P15" s="32">
        <f>AVERAGE(D338:D368)</f>
        <v>2.0419354838709678</v>
      </c>
      <c r="Q15" s="24"/>
    </row>
    <row r="16" spans="2:17" x14ac:dyDescent="0.25">
      <c r="B16" s="26">
        <f>Sheet1!B16</f>
        <v>42748</v>
      </c>
      <c r="C16" s="24">
        <f>IF(Sheet1!E16=-1,0,Sheet1!E16)</f>
        <v>0</v>
      </c>
      <c r="D16" s="24">
        <f>Sheet1!F16</f>
        <v>0.8</v>
      </c>
      <c r="J16" s="21"/>
      <c r="K16" s="21"/>
      <c r="P16" s="25"/>
    </row>
    <row r="17" spans="2:14" ht="13" x14ac:dyDescent="0.25">
      <c r="B17" s="26">
        <f>Sheet1!B17</f>
        <v>42749</v>
      </c>
      <c r="C17" s="24">
        <f>IF(Sheet1!E17=-1,0,Sheet1!E17)</f>
        <v>25.2</v>
      </c>
      <c r="D17" s="24">
        <f>Sheet1!F17</f>
        <v>-4.2</v>
      </c>
      <c r="F17" s="36" t="s">
        <v>27</v>
      </c>
      <c r="G17" s="39"/>
      <c r="H17" s="40"/>
      <c r="J17" s="36" t="s">
        <v>10</v>
      </c>
      <c r="K17" s="39"/>
      <c r="L17" s="40"/>
    </row>
    <row r="18" spans="2:14" ht="13" x14ac:dyDescent="0.25">
      <c r="B18" s="26">
        <f>Sheet1!B18</f>
        <v>42750</v>
      </c>
      <c r="C18" s="24">
        <f>IF(Sheet1!E18=-1,0,Sheet1!E18)</f>
        <v>0</v>
      </c>
      <c r="D18" s="24">
        <f>Sheet1!F18</f>
        <v>-6.8</v>
      </c>
      <c r="F18" s="11" t="s">
        <v>20</v>
      </c>
      <c r="G18" s="11" t="s">
        <v>21</v>
      </c>
      <c r="H18" s="11" t="s">
        <v>22</v>
      </c>
      <c r="J18" s="11" t="s">
        <v>23</v>
      </c>
      <c r="K18" s="11" t="s">
        <v>24</v>
      </c>
      <c r="L18" s="11" t="s">
        <v>25</v>
      </c>
    </row>
    <row r="19" spans="2:14" ht="13" x14ac:dyDescent="0.25">
      <c r="B19" s="26">
        <f>Sheet1!B19</f>
        <v>42751</v>
      </c>
      <c r="C19" s="24">
        <f>IF(Sheet1!E19=-1,0,Sheet1!E19)</f>
        <v>0</v>
      </c>
      <c r="D19" s="24">
        <f>Sheet1!F19</f>
        <v>-4.3</v>
      </c>
      <c r="F19" s="12" t="s">
        <v>2</v>
      </c>
      <c r="G19" s="30">
        <f>INDEX(G4:G15,MATCH(MIN(H4:H15),H4:H15,0))</f>
        <v>42769</v>
      </c>
      <c r="H19" s="24">
        <f>MIN(H4:H15)</f>
        <v>0.1</v>
      </c>
      <c r="J19" s="12" t="s">
        <v>2</v>
      </c>
      <c r="K19" s="28">
        <f>INDEX(L4:L15,MATCH(MIN(M4:M15),M4:M15,0))</f>
        <v>42746</v>
      </c>
      <c r="L19" s="24">
        <f>MIN(M4:M15)</f>
        <v>-20.5</v>
      </c>
    </row>
    <row r="20" spans="2:14" ht="13" x14ac:dyDescent="0.25">
      <c r="B20" s="26">
        <f>Sheet1!B20</f>
        <v>42752</v>
      </c>
      <c r="C20" s="24">
        <f>IF(Sheet1!E20=-1,0,Sheet1!E20)</f>
        <v>1.4</v>
      </c>
      <c r="D20" s="24">
        <f>Sheet1!F20</f>
        <v>-1.7</v>
      </c>
      <c r="F20" s="12" t="s">
        <v>3</v>
      </c>
      <c r="G20" s="8">
        <f>INDEX(I4:I15,MATCH(MAX(J4:J15),J4:J15,0))</f>
        <v>43078</v>
      </c>
      <c r="H20" s="24">
        <f>MAX(J4:J15)</f>
        <v>58.2</v>
      </c>
      <c r="J20" s="12" t="s">
        <v>3</v>
      </c>
      <c r="K20" s="30">
        <f>INDEX(N4:N15,MATCH(MAX(O4:O15),O4:O15,0))</f>
        <v>42951</v>
      </c>
      <c r="L20" s="24">
        <f>MAX(O4:O15)</f>
        <v>37.9</v>
      </c>
    </row>
    <row r="21" spans="2:14" ht="13.5" thickBot="1" x14ac:dyDescent="0.3">
      <c r="B21" s="26">
        <f>Sheet1!B21</f>
        <v>42753</v>
      </c>
      <c r="C21" s="24">
        <f>IF(Sheet1!E21=-1,0,Sheet1!E21)</f>
        <v>0</v>
      </c>
      <c r="D21" s="24">
        <f>Sheet1!F21</f>
        <v>-1.8</v>
      </c>
      <c r="F21" s="12" t="s">
        <v>28</v>
      </c>
      <c r="G21" s="10">
        <f>YEAR(B4)</f>
        <v>2017</v>
      </c>
      <c r="H21" s="22">
        <f>SUM(K4:K15)</f>
        <v>1207.8</v>
      </c>
      <c r="J21" s="12" t="s">
        <v>4</v>
      </c>
      <c r="K21" s="10">
        <f>YEAR(B4)</f>
        <v>2017</v>
      </c>
      <c r="L21" s="22">
        <f>AVERAGE(P4:P15)</f>
        <v>10.6375633640553</v>
      </c>
    </row>
    <row r="22" spans="2:14" x14ac:dyDescent="0.25">
      <c r="B22" s="26">
        <f>Sheet1!B22</f>
        <v>42754</v>
      </c>
      <c r="C22" s="24">
        <f>IF(Sheet1!E22=-1,0,Sheet1!E22)</f>
        <v>0</v>
      </c>
      <c r="D22" s="24">
        <f>Sheet1!F22</f>
        <v>-5.5</v>
      </c>
    </row>
    <row r="23" spans="2:14" ht="13" thickBot="1" x14ac:dyDescent="0.3">
      <c r="B23" s="26">
        <f>Sheet1!B23</f>
        <v>42755</v>
      </c>
      <c r="C23" s="24">
        <f>IF(Sheet1!E23=-1,0,Sheet1!E23)</f>
        <v>0</v>
      </c>
      <c r="D23" s="24">
        <f>Sheet1!F23</f>
        <v>-9.1999999999999993</v>
      </c>
      <c r="M23" s="24"/>
    </row>
    <row r="24" spans="2:14" ht="13" x14ac:dyDescent="0.3">
      <c r="B24" s="26">
        <f>Sheet1!B24</f>
        <v>42756</v>
      </c>
      <c r="C24" s="24">
        <f>IF(Sheet1!E24=-1,0,Sheet1!E24)</f>
        <v>0</v>
      </c>
      <c r="D24" s="24">
        <f>Sheet1!F24</f>
        <v>-9.6</v>
      </c>
      <c r="F24" s="2" t="s">
        <v>6</v>
      </c>
      <c r="G24" s="6"/>
      <c r="M24" s="24"/>
    </row>
    <row r="25" spans="2:14" ht="13" x14ac:dyDescent="0.3">
      <c r="B25" s="26">
        <f>Sheet1!B25</f>
        <v>42757</v>
      </c>
      <c r="C25" s="24">
        <f>IF(Sheet1!E25=-1,0,Sheet1!E25)</f>
        <v>0</v>
      </c>
      <c r="D25" s="24">
        <f>Sheet1!F25</f>
        <v>-9.6999999999999993</v>
      </c>
      <c r="F25" s="3"/>
      <c r="G25" s="7"/>
      <c r="M25" s="24"/>
    </row>
    <row r="26" spans="2:14" ht="13" x14ac:dyDescent="0.3">
      <c r="B26" s="26">
        <f>Sheet1!B26</f>
        <v>42758</v>
      </c>
      <c r="C26" s="24">
        <f>IF(Sheet1!E26=-1,0,Sheet1!E26)</f>
        <v>0</v>
      </c>
      <c r="D26" s="24">
        <f>Sheet1!F26</f>
        <v>-8.5</v>
      </c>
      <c r="F26" s="4" t="s">
        <v>5</v>
      </c>
      <c r="G26" s="13"/>
      <c r="M26" s="24"/>
      <c r="N26" s="24"/>
    </row>
    <row r="27" spans="2:14" ht="13" x14ac:dyDescent="0.3">
      <c r="B27" s="26">
        <f>Sheet1!B27</f>
        <v>42759</v>
      </c>
      <c r="C27" s="24">
        <f>IF(Sheet1!E27=-1,0,Sheet1!E27)</f>
        <v>0</v>
      </c>
      <c r="D27" s="24">
        <f>Sheet1!F27</f>
        <v>-6.3</v>
      </c>
      <c r="F27" s="4" t="s">
        <v>7</v>
      </c>
      <c r="G27" s="14"/>
      <c r="M27" s="24"/>
      <c r="N27" s="24"/>
    </row>
    <row r="28" spans="2:14" ht="13.5" thickBot="1" x14ac:dyDescent="0.35">
      <c r="B28" s="26">
        <f>Sheet1!B28</f>
        <v>42760</v>
      </c>
      <c r="C28" s="24">
        <f>IF(Sheet1!E28=-1,0,Sheet1!E28)</f>
        <v>0</v>
      </c>
      <c r="D28" s="24">
        <f>Sheet1!F28</f>
        <v>-3.8</v>
      </c>
      <c r="F28" s="5" t="s">
        <v>8</v>
      </c>
      <c r="G28" s="15"/>
      <c r="M28" s="24"/>
      <c r="N28" s="24"/>
    </row>
    <row r="29" spans="2:14" x14ac:dyDescent="0.25">
      <c r="B29" s="26">
        <f>Sheet1!B29</f>
        <v>42761</v>
      </c>
      <c r="C29" s="24">
        <f>IF(Sheet1!E29=-1,0,Sheet1!E29)</f>
        <v>0</v>
      </c>
      <c r="D29" s="24">
        <f>Sheet1!F29</f>
        <v>-2.9</v>
      </c>
      <c r="M29" s="24"/>
      <c r="N29" s="24"/>
    </row>
    <row r="30" spans="2:14" x14ac:dyDescent="0.25">
      <c r="B30" s="26">
        <f>Sheet1!B30</f>
        <v>42762</v>
      </c>
      <c r="C30" s="24">
        <f>IF(Sheet1!E30=-1,0,Sheet1!E30)</f>
        <v>0</v>
      </c>
      <c r="D30" s="24">
        <f>Sheet1!F30</f>
        <v>-5.9</v>
      </c>
      <c r="M30" s="24"/>
      <c r="N30" s="24"/>
    </row>
    <row r="31" spans="2:14" x14ac:dyDescent="0.25">
      <c r="B31" s="26">
        <f>Sheet1!B31</f>
        <v>42763</v>
      </c>
      <c r="C31" s="24">
        <f>IF(Sheet1!E31=-1,0,Sheet1!E31)</f>
        <v>0</v>
      </c>
      <c r="D31" s="24">
        <f>Sheet1!F31</f>
        <v>-6.4</v>
      </c>
      <c r="M31" s="24"/>
      <c r="N31" s="24"/>
    </row>
    <row r="32" spans="2:14" x14ac:dyDescent="0.25">
      <c r="B32" s="26">
        <f>Sheet1!B32</f>
        <v>42764</v>
      </c>
      <c r="C32" s="24">
        <f>IF(Sheet1!E32=-1,0,Sheet1!E32)</f>
        <v>0</v>
      </c>
      <c r="D32" s="24">
        <f>Sheet1!F32</f>
        <v>-5.6</v>
      </c>
      <c r="M32" s="24"/>
      <c r="N32" s="24"/>
    </row>
    <row r="33" spans="2:14" x14ac:dyDescent="0.25">
      <c r="B33" s="26">
        <f>Sheet1!B33</f>
        <v>42765</v>
      </c>
      <c r="C33" s="24">
        <f>IF(Sheet1!E33=-1,0,Sheet1!E33)</f>
        <v>0</v>
      </c>
      <c r="D33" s="24">
        <f>Sheet1!F33</f>
        <v>-5.8</v>
      </c>
      <c r="M33" s="24"/>
      <c r="N33" s="24"/>
    </row>
    <row r="34" spans="2:14" x14ac:dyDescent="0.25">
      <c r="B34" s="26">
        <f>Sheet1!B34</f>
        <v>42766</v>
      </c>
      <c r="C34" s="24">
        <f>IF(Sheet1!E34=-1,0,Sheet1!E34)</f>
        <v>0</v>
      </c>
      <c r="D34" s="24">
        <f>Sheet1!F34</f>
        <v>-2.2000000000000002</v>
      </c>
      <c r="F34" s="21"/>
      <c r="M34" s="24"/>
      <c r="N34" s="24"/>
    </row>
    <row r="35" spans="2:14" x14ac:dyDescent="0.25">
      <c r="B35" s="26">
        <f>Sheet1!B35</f>
        <v>42767</v>
      </c>
      <c r="C35" s="24">
        <f>IF(Sheet1!E35=-1,0,Sheet1!E35)</f>
        <v>1.4</v>
      </c>
      <c r="D35" s="24">
        <f>Sheet1!F35</f>
        <v>0.1</v>
      </c>
      <c r="N35" s="24"/>
    </row>
    <row r="36" spans="2:14" x14ac:dyDescent="0.25">
      <c r="B36" s="26">
        <f>Sheet1!B36</f>
        <v>42768</v>
      </c>
      <c r="C36" s="24">
        <f>IF(Sheet1!E36=-1,0,Sheet1!E36)</f>
        <v>1.6</v>
      </c>
      <c r="D36" s="24">
        <f>Sheet1!F36</f>
        <v>9.1</v>
      </c>
      <c r="N36" s="24"/>
    </row>
    <row r="37" spans="2:14" x14ac:dyDescent="0.25">
      <c r="B37" s="26">
        <f>Sheet1!B37</f>
        <v>42769</v>
      </c>
      <c r="C37" s="24">
        <f>IF(Sheet1!E37=-1,0,Sheet1!E37)</f>
        <v>0.1</v>
      </c>
      <c r="D37" s="24">
        <f>Sheet1!F37</f>
        <v>7.3</v>
      </c>
      <c r="N37" s="24"/>
    </row>
    <row r="38" spans="2:14" x14ac:dyDescent="0.25">
      <c r="B38" s="26">
        <f>Sheet1!B38</f>
        <v>42770</v>
      </c>
      <c r="C38" s="24">
        <f>IF(Sheet1!E38=-1,0,Sheet1!E38)</f>
        <v>1.8</v>
      </c>
      <c r="D38" s="24">
        <f>Sheet1!F38</f>
        <v>6.2</v>
      </c>
    </row>
    <row r="39" spans="2:14" x14ac:dyDescent="0.25">
      <c r="B39" s="26">
        <f>Sheet1!B39</f>
        <v>42771</v>
      </c>
      <c r="C39" s="24">
        <f>IF(Sheet1!E39=-1,0,Sheet1!E39)</f>
        <v>7.7</v>
      </c>
      <c r="D39" s="24">
        <f>Sheet1!F39</f>
        <v>4.8</v>
      </c>
    </row>
    <row r="40" spans="2:14" x14ac:dyDescent="0.25">
      <c r="B40" s="26">
        <f>Sheet1!B40</f>
        <v>42772</v>
      </c>
      <c r="C40" s="24">
        <f>IF(Sheet1!E40=-1,0,Sheet1!E40)</f>
        <v>8.1</v>
      </c>
      <c r="D40" s="24">
        <f>Sheet1!F40</f>
        <v>4</v>
      </c>
    </row>
    <row r="41" spans="2:14" x14ac:dyDescent="0.25">
      <c r="B41" s="26">
        <f>Sheet1!B41</f>
        <v>42773</v>
      </c>
      <c r="C41" s="24">
        <f>IF(Sheet1!E41=-1,0,Sheet1!E41)</f>
        <v>12</v>
      </c>
      <c r="D41" s="24">
        <f>Sheet1!F41</f>
        <v>3</v>
      </c>
    </row>
    <row r="42" spans="2:14" x14ac:dyDescent="0.25">
      <c r="B42" s="26">
        <f>Sheet1!B42</f>
        <v>42774</v>
      </c>
      <c r="C42" s="24">
        <f>IF(Sheet1!E42=-1,0,Sheet1!E42)</f>
        <v>0</v>
      </c>
      <c r="D42" s="24">
        <f>Sheet1!F42</f>
        <v>0.6</v>
      </c>
    </row>
    <row r="43" spans="2:14" x14ac:dyDescent="0.25">
      <c r="B43" s="26">
        <f>Sheet1!B43</f>
        <v>42775</v>
      </c>
      <c r="C43" s="24">
        <f>IF(Sheet1!E43=-1,0,Sheet1!E43)</f>
        <v>0</v>
      </c>
      <c r="D43" s="24">
        <f>Sheet1!F43</f>
        <v>-0.9</v>
      </c>
    </row>
    <row r="44" spans="2:14" x14ac:dyDescent="0.25">
      <c r="B44" s="26">
        <f>Sheet1!B44</f>
        <v>42776</v>
      </c>
      <c r="C44" s="24">
        <f>IF(Sheet1!E44=-1,0,Sheet1!E44)</f>
        <v>0</v>
      </c>
      <c r="D44" s="24">
        <f>Sheet1!F44</f>
        <v>-0.1</v>
      </c>
    </row>
    <row r="45" spans="2:14" x14ac:dyDescent="0.25">
      <c r="B45" s="26">
        <f>Sheet1!B45</f>
        <v>42777</v>
      </c>
      <c r="C45" s="24">
        <f>IF(Sheet1!E45=-1,0,Sheet1!E45)</f>
        <v>0</v>
      </c>
      <c r="D45" s="24">
        <f>Sheet1!F45</f>
        <v>0.9</v>
      </c>
    </row>
    <row r="46" spans="2:14" x14ac:dyDescent="0.25">
      <c r="B46" s="26">
        <f>Sheet1!B46</f>
        <v>42778</v>
      </c>
      <c r="C46" s="24">
        <f>IF(Sheet1!E46=-1,0,Sheet1!E46)</f>
        <v>0</v>
      </c>
      <c r="D46" s="24">
        <f>Sheet1!F46</f>
        <v>1.9</v>
      </c>
    </row>
    <row r="47" spans="2:14" x14ac:dyDescent="0.25">
      <c r="B47" s="26">
        <f>Sheet1!B47</f>
        <v>42779</v>
      </c>
      <c r="C47" s="24">
        <f>IF(Sheet1!E47=-1,0,Sheet1!E47)</f>
        <v>0</v>
      </c>
      <c r="D47" s="24">
        <f>Sheet1!F47</f>
        <v>1.4</v>
      </c>
    </row>
    <row r="48" spans="2:14" x14ac:dyDescent="0.25">
      <c r="B48" s="26">
        <f>Sheet1!B48</f>
        <v>42780</v>
      </c>
      <c r="C48" s="24">
        <f>IF(Sheet1!E48=-1,0,Sheet1!E48)</f>
        <v>0</v>
      </c>
      <c r="D48" s="24">
        <f>Sheet1!F48</f>
        <v>-0.3</v>
      </c>
    </row>
    <row r="49" spans="2:4" x14ac:dyDescent="0.25">
      <c r="B49" s="26">
        <f>Sheet1!B49</f>
        <v>42781</v>
      </c>
      <c r="C49" s="24">
        <f>IF(Sheet1!E49=-1,0,Sheet1!E49)</f>
        <v>0</v>
      </c>
      <c r="D49" s="24">
        <f>Sheet1!F49</f>
        <v>1.4</v>
      </c>
    </row>
    <row r="50" spans="2:4" x14ac:dyDescent="0.25">
      <c r="B50" s="26">
        <f>Sheet1!B50</f>
        <v>42782</v>
      </c>
      <c r="C50" s="24">
        <f>IF(Sheet1!E50=-1,0,Sheet1!E50)</f>
        <v>0</v>
      </c>
      <c r="D50" s="24">
        <f>Sheet1!F50</f>
        <v>1.8</v>
      </c>
    </row>
    <row r="51" spans="2:4" x14ac:dyDescent="0.25">
      <c r="B51" s="26">
        <f>Sheet1!B51</f>
        <v>42783</v>
      </c>
      <c r="C51" s="24">
        <f>IF(Sheet1!E51=-1,0,Sheet1!E51)</f>
        <v>0</v>
      </c>
      <c r="D51" s="24">
        <f>Sheet1!F51</f>
        <v>4.3</v>
      </c>
    </row>
    <row r="52" spans="2:4" x14ac:dyDescent="0.25">
      <c r="B52" s="26">
        <f>Sheet1!B52</f>
        <v>42784</v>
      </c>
      <c r="C52" s="24">
        <f>IF(Sheet1!E52=-1,0,Sheet1!E52)</f>
        <v>4.5999999999999996</v>
      </c>
      <c r="D52" s="24">
        <f>Sheet1!F52</f>
        <v>5.0999999999999996</v>
      </c>
    </row>
    <row r="53" spans="2:4" x14ac:dyDescent="0.25">
      <c r="B53" s="26">
        <f>Sheet1!B53</f>
        <v>42785</v>
      </c>
      <c r="C53" s="24">
        <f>IF(Sheet1!E53=-1,0,Sheet1!E53)</f>
        <v>0</v>
      </c>
      <c r="D53" s="24">
        <f>Sheet1!F53</f>
        <v>2.2999999999999998</v>
      </c>
    </row>
    <row r="54" spans="2:4" x14ac:dyDescent="0.25">
      <c r="B54" s="26">
        <f>Sheet1!B54</f>
        <v>42786</v>
      </c>
      <c r="C54" s="24">
        <f>IF(Sheet1!E54=-1,0,Sheet1!E54)</f>
        <v>0</v>
      </c>
      <c r="D54" s="24">
        <f>Sheet1!F54</f>
        <v>2.2999999999999998</v>
      </c>
    </row>
    <row r="55" spans="2:4" x14ac:dyDescent="0.25">
      <c r="B55" s="26">
        <f>Sheet1!B55</f>
        <v>42787</v>
      </c>
      <c r="C55" s="24">
        <f>IF(Sheet1!E55=-1,0,Sheet1!E55)</f>
        <v>0</v>
      </c>
      <c r="D55" s="24">
        <f>Sheet1!F55</f>
        <v>4.5</v>
      </c>
    </row>
    <row r="56" spans="2:4" x14ac:dyDescent="0.25">
      <c r="B56" s="26">
        <f>Sheet1!B56</f>
        <v>42788</v>
      </c>
      <c r="C56" s="24">
        <f>IF(Sheet1!E56=-1,0,Sheet1!E56)</f>
        <v>0</v>
      </c>
      <c r="D56" s="24">
        <f>Sheet1!F56</f>
        <v>7.2</v>
      </c>
    </row>
    <row r="57" spans="2:4" x14ac:dyDescent="0.25">
      <c r="B57" s="26">
        <f>Sheet1!B57</f>
        <v>42789</v>
      </c>
      <c r="C57" s="24">
        <f>IF(Sheet1!E57=-1,0,Sheet1!E57)</f>
        <v>0</v>
      </c>
      <c r="D57" s="24">
        <f>Sheet1!F57</f>
        <v>11.7</v>
      </c>
    </row>
    <row r="58" spans="2:4" x14ac:dyDescent="0.25">
      <c r="B58" s="26">
        <f>Sheet1!B58</f>
        <v>42790</v>
      </c>
      <c r="C58" s="24">
        <f>IF(Sheet1!E58=-1,0,Sheet1!E58)</f>
        <v>0</v>
      </c>
      <c r="D58" s="24">
        <f>Sheet1!F58</f>
        <v>6.5</v>
      </c>
    </row>
    <row r="59" spans="2:4" x14ac:dyDescent="0.25">
      <c r="B59" s="26">
        <f>Sheet1!B59</f>
        <v>42791</v>
      </c>
      <c r="C59" s="24">
        <f>IF(Sheet1!E59=-1,0,Sheet1!E59)</f>
        <v>22.7</v>
      </c>
      <c r="D59" s="24">
        <f>Sheet1!F59</f>
        <v>2</v>
      </c>
    </row>
    <row r="60" spans="2:4" x14ac:dyDescent="0.25">
      <c r="B60" s="26">
        <f>Sheet1!B60</f>
        <v>42792</v>
      </c>
      <c r="C60" s="24">
        <f>IF(Sheet1!E60=-1,0,Sheet1!E60)</f>
        <v>0</v>
      </c>
      <c r="D60" s="24">
        <f>Sheet1!F60</f>
        <v>2.2999999999999998</v>
      </c>
    </row>
    <row r="61" spans="2:4" x14ac:dyDescent="0.25">
      <c r="B61" s="26">
        <f>Sheet1!B61</f>
        <v>42793</v>
      </c>
      <c r="C61" s="24">
        <f>IF(Sheet1!E61=-1,0,Sheet1!E61)</f>
        <v>0</v>
      </c>
      <c r="D61" s="24">
        <f>Sheet1!F61</f>
        <v>8.1999999999999993</v>
      </c>
    </row>
    <row r="62" spans="2:4" x14ac:dyDescent="0.25">
      <c r="B62" s="26">
        <f>Sheet1!B62</f>
        <v>42794</v>
      </c>
      <c r="C62" s="24">
        <f>IF(Sheet1!E62=-1,0,Sheet1!E62)</f>
        <v>0</v>
      </c>
      <c r="D62" s="24">
        <f>Sheet1!F62</f>
        <v>12.1</v>
      </c>
    </row>
    <row r="63" spans="2:4" x14ac:dyDescent="0.25">
      <c r="B63" s="26">
        <f>Sheet1!B63</f>
        <v>42795</v>
      </c>
      <c r="C63" s="24">
        <f>IF(Sheet1!E63=-1,0,Sheet1!E63)</f>
        <v>18.399999999999999</v>
      </c>
      <c r="D63" s="24">
        <f>Sheet1!F63</f>
        <v>3.8</v>
      </c>
    </row>
    <row r="64" spans="2:4" x14ac:dyDescent="0.25">
      <c r="B64" s="26">
        <f>Sheet1!B64</f>
        <v>42796</v>
      </c>
      <c r="C64" s="24">
        <f>IF(Sheet1!E64=-1,0,Sheet1!E64)</f>
        <v>1.2</v>
      </c>
      <c r="D64" s="24">
        <f>Sheet1!F64</f>
        <v>5.6</v>
      </c>
    </row>
    <row r="65" spans="2:4" x14ac:dyDescent="0.25">
      <c r="B65" s="26">
        <f>Sheet1!B65</f>
        <v>42797</v>
      </c>
      <c r="C65" s="24">
        <f>IF(Sheet1!E65=-1,0,Sheet1!E65)</f>
        <v>0</v>
      </c>
      <c r="D65" s="24">
        <f>Sheet1!F65</f>
        <v>6.7</v>
      </c>
    </row>
    <row r="66" spans="2:4" x14ac:dyDescent="0.25">
      <c r="B66" s="26">
        <f>Sheet1!B66</f>
        <v>42798</v>
      </c>
      <c r="C66" s="24">
        <f>IF(Sheet1!E66=-1,0,Sheet1!E66)</f>
        <v>0</v>
      </c>
      <c r="D66" s="24">
        <f>Sheet1!F66</f>
        <v>13.4</v>
      </c>
    </row>
    <row r="67" spans="2:4" x14ac:dyDescent="0.25">
      <c r="B67" s="26">
        <f>Sheet1!B67</f>
        <v>42799</v>
      </c>
      <c r="C67" s="24">
        <f>IF(Sheet1!E67=-1,0,Sheet1!E67)</f>
        <v>5.7</v>
      </c>
      <c r="D67" s="24">
        <f>Sheet1!F67</f>
        <v>9</v>
      </c>
    </row>
    <row r="68" spans="2:4" x14ac:dyDescent="0.25">
      <c r="B68" s="26">
        <f>Sheet1!B68</f>
        <v>42800</v>
      </c>
      <c r="C68" s="24">
        <f>IF(Sheet1!E68=-1,0,Sheet1!E68)</f>
        <v>0.1</v>
      </c>
      <c r="D68" s="24">
        <f>Sheet1!F68</f>
        <v>7.7</v>
      </c>
    </row>
    <row r="69" spans="2:4" x14ac:dyDescent="0.25">
      <c r="B69" s="26">
        <f>Sheet1!B69</f>
        <v>42801</v>
      </c>
      <c r="C69" s="24">
        <f>IF(Sheet1!E69=-1,0,Sheet1!E69)</f>
        <v>1.8</v>
      </c>
      <c r="D69" s="24">
        <f>Sheet1!F69</f>
        <v>6.8</v>
      </c>
    </row>
    <row r="70" spans="2:4" x14ac:dyDescent="0.25">
      <c r="B70" s="26">
        <f>Sheet1!B70</f>
        <v>42802</v>
      </c>
      <c r="C70" s="24">
        <f>IF(Sheet1!E70=-1,0,Sheet1!E70)</f>
        <v>0</v>
      </c>
      <c r="D70" s="24">
        <f>Sheet1!F70</f>
        <v>4.0999999999999996</v>
      </c>
    </row>
    <row r="71" spans="2:4" x14ac:dyDescent="0.25">
      <c r="B71" s="26">
        <f>Sheet1!B71</f>
        <v>42803</v>
      </c>
      <c r="C71" s="24">
        <f>IF(Sheet1!E71=-1,0,Sheet1!E71)</f>
        <v>0</v>
      </c>
      <c r="D71" s="24">
        <f>Sheet1!F71</f>
        <v>8.6999999999999993</v>
      </c>
    </row>
    <row r="72" spans="2:4" x14ac:dyDescent="0.25">
      <c r="B72" s="26">
        <f>Sheet1!B72</f>
        <v>42804</v>
      </c>
      <c r="C72" s="24">
        <f>IF(Sheet1!E72=-1,0,Sheet1!E72)</f>
        <v>0</v>
      </c>
      <c r="D72" s="24">
        <f>Sheet1!F72</f>
        <v>9</v>
      </c>
    </row>
    <row r="73" spans="2:4" x14ac:dyDescent="0.25">
      <c r="B73" s="26">
        <f>Sheet1!B73</f>
        <v>42805</v>
      </c>
      <c r="C73" s="24">
        <f>IF(Sheet1!E73=-1,0,Sheet1!E73)</f>
        <v>0</v>
      </c>
      <c r="D73" s="24">
        <f>Sheet1!F73</f>
        <v>5.7</v>
      </c>
    </row>
    <row r="74" spans="2:4" x14ac:dyDescent="0.25">
      <c r="B74" s="26">
        <f>Sheet1!B74</f>
        <v>42806</v>
      </c>
      <c r="C74" s="24">
        <f>IF(Sheet1!E74=-1,0,Sheet1!E74)</f>
        <v>0</v>
      </c>
      <c r="D74" s="24">
        <f>Sheet1!F74</f>
        <v>4.7</v>
      </c>
    </row>
    <row r="75" spans="2:4" x14ac:dyDescent="0.25">
      <c r="B75" s="26">
        <f>Sheet1!B75</f>
        <v>42807</v>
      </c>
      <c r="C75" s="24">
        <f>IF(Sheet1!E75=-1,0,Sheet1!E75)</f>
        <v>0</v>
      </c>
      <c r="D75" s="24">
        <f>Sheet1!F75</f>
        <v>2.9</v>
      </c>
    </row>
    <row r="76" spans="2:4" x14ac:dyDescent="0.25">
      <c r="B76" s="26">
        <f>Sheet1!B76</f>
        <v>42808</v>
      </c>
      <c r="C76" s="24">
        <f>IF(Sheet1!E76=-1,0,Sheet1!E76)</f>
        <v>0</v>
      </c>
      <c r="D76" s="24">
        <f>Sheet1!F76</f>
        <v>5.3</v>
      </c>
    </row>
    <row r="77" spans="2:4" x14ac:dyDescent="0.25">
      <c r="B77" s="26">
        <f>Sheet1!B77</f>
        <v>42809</v>
      </c>
      <c r="C77" s="24">
        <f>IF(Sheet1!E77=-1,0,Sheet1!E77)</f>
        <v>0</v>
      </c>
      <c r="D77" s="24">
        <f>Sheet1!F77</f>
        <v>6.3</v>
      </c>
    </row>
    <row r="78" spans="2:4" x14ac:dyDescent="0.25">
      <c r="B78" s="26">
        <f>Sheet1!B78</f>
        <v>42810</v>
      </c>
      <c r="C78" s="24">
        <f>IF(Sheet1!E78=-1,0,Sheet1!E78)</f>
        <v>0</v>
      </c>
      <c r="D78" s="24">
        <f>Sheet1!F78</f>
        <v>6.6</v>
      </c>
    </row>
    <row r="79" spans="2:4" x14ac:dyDescent="0.25">
      <c r="B79" s="26">
        <f>Sheet1!B79</f>
        <v>42811</v>
      </c>
      <c r="C79" s="24">
        <f>IF(Sheet1!E79=-1,0,Sheet1!E79)</f>
        <v>0</v>
      </c>
      <c r="D79" s="24">
        <f>Sheet1!F79</f>
        <v>9.1999999999999993</v>
      </c>
    </row>
    <row r="80" spans="2:4" x14ac:dyDescent="0.25">
      <c r="B80" s="26">
        <f>Sheet1!B80</f>
        <v>42812</v>
      </c>
      <c r="C80" s="24">
        <f>IF(Sheet1!E80=-1,0,Sheet1!E80)</f>
        <v>0</v>
      </c>
      <c r="D80" s="24">
        <f>Sheet1!F80</f>
        <v>11.1</v>
      </c>
    </row>
    <row r="81" spans="2:4" x14ac:dyDescent="0.25">
      <c r="B81" s="26">
        <f>Sheet1!B81</f>
        <v>42813</v>
      </c>
      <c r="C81" s="24">
        <f>IF(Sheet1!E81=-1,0,Sheet1!E81)</f>
        <v>0</v>
      </c>
      <c r="D81" s="24">
        <f>Sheet1!F81</f>
        <v>10.1</v>
      </c>
    </row>
    <row r="82" spans="2:4" x14ac:dyDescent="0.25">
      <c r="B82" s="26">
        <f>Sheet1!B82</f>
        <v>42814</v>
      </c>
      <c r="C82" s="24">
        <f>IF(Sheet1!E82=-1,0,Sheet1!E82)</f>
        <v>0</v>
      </c>
      <c r="D82" s="24">
        <f>Sheet1!F82</f>
        <v>13.3</v>
      </c>
    </row>
    <row r="83" spans="2:4" x14ac:dyDescent="0.25">
      <c r="B83" s="26">
        <f>Sheet1!B83</f>
        <v>42815</v>
      </c>
      <c r="C83" s="24">
        <f>IF(Sheet1!E83=-1,0,Sheet1!E83)</f>
        <v>0</v>
      </c>
      <c r="D83" s="24">
        <f>Sheet1!F83</f>
        <v>11.9</v>
      </c>
    </row>
    <row r="84" spans="2:4" x14ac:dyDescent="0.25">
      <c r="B84" s="26">
        <f>Sheet1!B84</f>
        <v>42816</v>
      </c>
      <c r="C84" s="24">
        <f>IF(Sheet1!E84=-1,0,Sheet1!E84)</f>
        <v>0</v>
      </c>
      <c r="D84" s="24">
        <f>Sheet1!F84</f>
        <v>10.4</v>
      </c>
    </row>
    <row r="85" spans="2:4" x14ac:dyDescent="0.25">
      <c r="B85" s="26">
        <f>Sheet1!B85</f>
        <v>42817</v>
      </c>
      <c r="C85" s="24">
        <f>IF(Sheet1!E85=-1,0,Sheet1!E85)</f>
        <v>0</v>
      </c>
      <c r="D85" s="24">
        <f>Sheet1!F85</f>
        <v>13.9</v>
      </c>
    </row>
    <row r="86" spans="2:4" x14ac:dyDescent="0.25">
      <c r="B86" s="26">
        <f>Sheet1!B86</f>
        <v>42818</v>
      </c>
      <c r="C86" s="24">
        <f>IF(Sheet1!E86=-1,0,Sheet1!E86)</f>
        <v>0</v>
      </c>
      <c r="D86" s="24">
        <f>Sheet1!F86</f>
        <v>12.6</v>
      </c>
    </row>
    <row r="87" spans="2:4" x14ac:dyDescent="0.25">
      <c r="B87" s="26">
        <f>Sheet1!B87</f>
        <v>42819</v>
      </c>
      <c r="C87" s="24">
        <f>IF(Sheet1!E87=-1,0,Sheet1!E87)</f>
        <v>0</v>
      </c>
      <c r="D87" s="24">
        <f>Sheet1!F87</f>
        <v>7.7</v>
      </c>
    </row>
    <row r="88" spans="2:4" x14ac:dyDescent="0.25">
      <c r="B88" s="26">
        <f>Sheet1!B88</f>
        <v>42820</v>
      </c>
      <c r="C88" s="24">
        <f>IF(Sheet1!E88=-1,0,Sheet1!E88)</f>
        <v>0</v>
      </c>
      <c r="D88" s="24">
        <f>Sheet1!F88</f>
        <v>4.2</v>
      </c>
    </row>
    <row r="89" spans="2:4" x14ac:dyDescent="0.25">
      <c r="B89" s="26">
        <f>Sheet1!B89</f>
        <v>42821</v>
      </c>
      <c r="C89" s="24">
        <f>IF(Sheet1!E89=-1,0,Sheet1!E89)</f>
        <v>0</v>
      </c>
      <c r="D89" s="24">
        <f>Sheet1!F89</f>
        <v>4</v>
      </c>
    </row>
    <row r="90" spans="2:4" x14ac:dyDescent="0.25">
      <c r="B90" s="26">
        <f>Sheet1!B90</f>
        <v>42822</v>
      </c>
      <c r="C90" s="24">
        <f>IF(Sheet1!E90=-1,0,Sheet1!E90)</f>
        <v>0</v>
      </c>
      <c r="D90" s="24">
        <f>Sheet1!F90</f>
        <v>8.4</v>
      </c>
    </row>
    <row r="91" spans="2:4" x14ac:dyDescent="0.25">
      <c r="B91" s="26">
        <f>Sheet1!B91</f>
        <v>42823</v>
      </c>
      <c r="C91" s="24">
        <f>IF(Sheet1!E91=-1,0,Sheet1!E91)</f>
        <v>0</v>
      </c>
      <c r="D91" s="24">
        <f>Sheet1!F91</f>
        <v>11.1</v>
      </c>
    </row>
    <row r="92" spans="2:4" x14ac:dyDescent="0.25">
      <c r="B92" s="26">
        <f>Sheet1!B92</f>
        <v>42824</v>
      </c>
      <c r="C92" s="24">
        <f>IF(Sheet1!E92=-1,0,Sheet1!E92)</f>
        <v>0</v>
      </c>
      <c r="D92" s="24">
        <f>Sheet1!F92</f>
        <v>11.2</v>
      </c>
    </row>
    <row r="93" spans="2:4" x14ac:dyDescent="0.25">
      <c r="B93" s="26">
        <f>Sheet1!B93</f>
        <v>42825</v>
      </c>
      <c r="C93" s="24">
        <f>IF(Sheet1!E93=-1,0,Sheet1!E93)</f>
        <v>0</v>
      </c>
      <c r="D93" s="24">
        <f>Sheet1!F93</f>
        <v>12.5</v>
      </c>
    </row>
    <row r="94" spans="2:4" x14ac:dyDescent="0.25">
      <c r="B94" s="26">
        <f>Sheet1!B94</f>
        <v>42826</v>
      </c>
      <c r="C94" s="24">
        <f>IF(Sheet1!E94=-1,0,Sheet1!E94)</f>
        <v>0</v>
      </c>
      <c r="D94" s="24">
        <f>Sheet1!F94</f>
        <v>13</v>
      </c>
    </row>
    <row r="95" spans="2:4" x14ac:dyDescent="0.25">
      <c r="B95" s="26">
        <f>Sheet1!B95</f>
        <v>42827</v>
      </c>
      <c r="C95" s="24">
        <f>IF(Sheet1!E95=-1,0,Sheet1!E95)</f>
        <v>0</v>
      </c>
      <c r="D95" s="24">
        <f>Sheet1!F95</f>
        <v>12</v>
      </c>
    </row>
    <row r="96" spans="2:4" x14ac:dyDescent="0.25">
      <c r="B96" s="26">
        <f>Sheet1!B96</f>
        <v>42828</v>
      </c>
      <c r="C96" s="24">
        <f>IF(Sheet1!E96=-1,0,Sheet1!E96)</f>
        <v>0</v>
      </c>
      <c r="D96" s="24">
        <f>Sheet1!F96</f>
        <v>12.4</v>
      </c>
    </row>
    <row r="97" spans="2:4" x14ac:dyDescent="0.25">
      <c r="B97" s="26">
        <f>Sheet1!B97</f>
        <v>42829</v>
      </c>
      <c r="C97" s="24">
        <f>IF(Sheet1!E97=-1,0,Sheet1!E97)</f>
        <v>0</v>
      </c>
      <c r="D97" s="24">
        <f>Sheet1!F97</f>
        <v>12.2</v>
      </c>
    </row>
    <row r="98" spans="2:4" x14ac:dyDescent="0.25">
      <c r="B98" s="26">
        <f>Sheet1!B98</f>
        <v>42830</v>
      </c>
      <c r="C98" s="24">
        <f>IF(Sheet1!E98=-1,0,Sheet1!E98)</f>
        <v>4.5</v>
      </c>
      <c r="D98" s="24">
        <f>Sheet1!F98</f>
        <v>12.2</v>
      </c>
    </row>
    <row r="99" spans="2:4" x14ac:dyDescent="0.25">
      <c r="B99" s="26">
        <f>Sheet1!B99</f>
        <v>42831</v>
      </c>
      <c r="C99" s="24">
        <f>IF(Sheet1!E99=-1,0,Sheet1!E99)</f>
        <v>0.9</v>
      </c>
      <c r="D99" s="24">
        <f>Sheet1!F99</f>
        <v>9.8000000000000007</v>
      </c>
    </row>
    <row r="100" spans="2:4" x14ac:dyDescent="0.25">
      <c r="B100" s="26">
        <f>Sheet1!B100</f>
        <v>42832</v>
      </c>
      <c r="C100" s="24">
        <f>IF(Sheet1!E100=-1,0,Sheet1!E100)</f>
        <v>0</v>
      </c>
      <c r="D100" s="24">
        <f>Sheet1!F100</f>
        <v>9.1999999999999993</v>
      </c>
    </row>
    <row r="101" spans="2:4" x14ac:dyDescent="0.25">
      <c r="B101" s="26">
        <f>Sheet1!B101</f>
        <v>42833</v>
      </c>
      <c r="C101" s="24">
        <f>IF(Sheet1!E101=-1,0,Sheet1!E101)</f>
        <v>0</v>
      </c>
      <c r="D101" s="24">
        <f>Sheet1!F101</f>
        <v>13.3</v>
      </c>
    </row>
    <row r="102" spans="2:4" x14ac:dyDescent="0.25">
      <c r="B102" s="26">
        <f>Sheet1!B102</f>
        <v>42834</v>
      </c>
      <c r="C102" s="24">
        <f>IF(Sheet1!E102=-1,0,Sheet1!E102)</f>
        <v>0</v>
      </c>
      <c r="D102" s="24">
        <f>Sheet1!F102</f>
        <v>13.6</v>
      </c>
    </row>
    <row r="103" spans="2:4" x14ac:dyDescent="0.25">
      <c r="B103" s="26">
        <f>Sheet1!B103</f>
        <v>42835</v>
      </c>
      <c r="C103" s="24">
        <f>IF(Sheet1!E103=-1,0,Sheet1!E103)</f>
        <v>0</v>
      </c>
      <c r="D103" s="24">
        <f>Sheet1!F103</f>
        <v>15.2</v>
      </c>
    </row>
    <row r="104" spans="2:4" x14ac:dyDescent="0.25">
      <c r="B104" s="26">
        <f>Sheet1!B104</f>
        <v>42836</v>
      </c>
      <c r="C104" s="24">
        <f>IF(Sheet1!E104=-1,0,Sheet1!E104)</f>
        <v>0.5</v>
      </c>
      <c r="D104" s="24">
        <f>Sheet1!F104</f>
        <v>11.2</v>
      </c>
    </row>
    <row r="105" spans="2:4" x14ac:dyDescent="0.25">
      <c r="B105" s="26">
        <f>Sheet1!B105</f>
        <v>42837</v>
      </c>
      <c r="C105" s="24">
        <f>IF(Sheet1!E105=-1,0,Sheet1!E105)</f>
        <v>5.5</v>
      </c>
      <c r="D105" s="24">
        <f>Sheet1!F105</f>
        <v>9.8000000000000007</v>
      </c>
    </row>
    <row r="106" spans="2:4" x14ac:dyDescent="0.25">
      <c r="B106" s="26">
        <f>Sheet1!B106</f>
        <v>42838</v>
      </c>
      <c r="C106" s="24">
        <f>IF(Sheet1!E106=-1,0,Sheet1!E106)</f>
        <v>0</v>
      </c>
      <c r="D106" s="24">
        <f>Sheet1!F106</f>
        <v>15.1</v>
      </c>
    </row>
    <row r="107" spans="2:4" x14ac:dyDescent="0.25">
      <c r="B107" s="26">
        <f>Sheet1!B107</f>
        <v>42839</v>
      </c>
      <c r="C107" s="24">
        <f>IF(Sheet1!E107=-1,0,Sheet1!E107)</f>
        <v>0.4</v>
      </c>
      <c r="D107" s="24">
        <f>Sheet1!F107</f>
        <v>13.8</v>
      </c>
    </row>
    <row r="108" spans="2:4" x14ac:dyDescent="0.25">
      <c r="B108" s="26">
        <f>Sheet1!B108</f>
        <v>42840</v>
      </c>
      <c r="C108" s="24">
        <f>IF(Sheet1!E108=-1,0,Sheet1!E108)</f>
        <v>16</v>
      </c>
      <c r="D108" s="24">
        <f>Sheet1!F108</f>
        <v>12.5</v>
      </c>
    </row>
    <row r="109" spans="2:4" x14ac:dyDescent="0.25">
      <c r="B109" s="26">
        <f>Sheet1!B109</f>
        <v>42841</v>
      </c>
      <c r="C109" s="24">
        <f>IF(Sheet1!E109=-1,0,Sheet1!E109)</f>
        <v>0</v>
      </c>
      <c r="D109" s="24">
        <f>Sheet1!F109</f>
        <v>9.4</v>
      </c>
    </row>
    <row r="110" spans="2:4" x14ac:dyDescent="0.25">
      <c r="B110" s="26">
        <f>Sheet1!B110</f>
        <v>42842</v>
      </c>
      <c r="C110" s="24">
        <f>IF(Sheet1!E110=-1,0,Sheet1!E110)</f>
        <v>8.8000000000000007</v>
      </c>
      <c r="D110" s="24">
        <f>Sheet1!F110</f>
        <v>8.6</v>
      </c>
    </row>
    <row r="111" spans="2:4" x14ac:dyDescent="0.25">
      <c r="B111" s="26">
        <f>Sheet1!B111</f>
        <v>42843</v>
      </c>
      <c r="C111" s="24">
        <f>IF(Sheet1!E111=-1,0,Sheet1!E111)</f>
        <v>0.1</v>
      </c>
      <c r="D111" s="24">
        <f>Sheet1!F111</f>
        <v>4.4000000000000004</v>
      </c>
    </row>
    <row r="112" spans="2:4" x14ac:dyDescent="0.25">
      <c r="B112" s="26">
        <f>Sheet1!B112</f>
        <v>42844</v>
      </c>
      <c r="C112" s="24">
        <f>IF(Sheet1!E112=-1,0,Sheet1!E112)</f>
        <v>2.4</v>
      </c>
      <c r="D112" s="24">
        <f>Sheet1!F112</f>
        <v>5</v>
      </c>
    </row>
    <row r="113" spans="2:4" x14ac:dyDescent="0.25">
      <c r="B113" s="26">
        <f>Sheet1!B113</f>
        <v>42845</v>
      </c>
      <c r="C113" s="24">
        <f>IF(Sheet1!E113=-1,0,Sheet1!E113)</f>
        <v>0</v>
      </c>
      <c r="D113" s="24">
        <f>Sheet1!F113</f>
        <v>5.3</v>
      </c>
    </row>
    <row r="114" spans="2:4" x14ac:dyDescent="0.25">
      <c r="B114" s="26">
        <f>Sheet1!B114</f>
        <v>42846</v>
      </c>
      <c r="C114" s="24">
        <f>IF(Sheet1!E114=-1,0,Sheet1!E114)</f>
        <v>0</v>
      </c>
      <c r="D114" s="24">
        <f>Sheet1!F114</f>
        <v>5.6</v>
      </c>
    </row>
    <row r="115" spans="2:4" x14ac:dyDescent="0.25">
      <c r="B115" s="26">
        <f>Sheet1!B115</f>
        <v>42847</v>
      </c>
      <c r="C115" s="24">
        <f>IF(Sheet1!E115=-1,0,Sheet1!E115)</f>
        <v>0</v>
      </c>
      <c r="D115" s="24">
        <f>Sheet1!F115</f>
        <v>9.9</v>
      </c>
    </row>
    <row r="116" spans="2:4" x14ac:dyDescent="0.25">
      <c r="B116" s="26">
        <f>Sheet1!B116</f>
        <v>42848</v>
      </c>
      <c r="C116" s="24">
        <f>IF(Sheet1!E116=-1,0,Sheet1!E116)</f>
        <v>5.3</v>
      </c>
      <c r="D116" s="24">
        <f>Sheet1!F116</f>
        <v>6.9</v>
      </c>
    </row>
    <row r="117" spans="2:4" x14ac:dyDescent="0.25">
      <c r="B117" s="26">
        <f>Sheet1!B117</f>
        <v>42849</v>
      </c>
      <c r="C117" s="24">
        <f>IF(Sheet1!E117=-1,0,Sheet1!E117)</f>
        <v>0.1</v>
      </c>
      <c r="D117" s="24">
        <f>Sheet1!F117</f>
        <v>10.8</v>
      </c>
    </row>
    <row r="118" spans="2:4" x14ac:dyDescent="0.25">
      <c r="B118" s="26">
        <f>Sheet1!B118</f>
        <v>42850</v>
      </c>
      <c r="C118" s="24">
        <f>IF(Sheet1!E118=-1,0,Sheet1!E118)</f>
        <v>0</v>
      </c>
      <c r="D118" s="24">
        <f>Sheet1!F118</f>
        <v>14.6</v>
      </c>
    </row>
    <row r="119" spans="2:4" x14ac:dyDescent="0.25">
      <c r="B119" s="26">
        <f>Sheet1!B119</f>
        <v>42851</v>
      </c>
      <c r="C119" s="24">
        <f>IF(Sheet1!E119=-1,0,Sheet1!E119)</f>
        <v>0</v>
      </c>
      <c r="D119" s="24">
        <f>Sheet1!F119</f>
        <v>13.9</v>
      </c>
    </row>
    <row r="120" spans="2:4" x14ac:dyDescent="0.25">
      <c r="B120" s="26">
        <f>Sheet1!B120</f>
        <v>42852</v>
      </c>
      <c r="C120" s="24">
        <f>IF(Sheet1!E120=-1,0,Sheet1!E120)</f>
        <v>0.5</v>
      </c>
      <c r="D120" s="24">
        <f>Sheet1!F120</f>
        <v>11.6</v>
      </c>
    </row>
    <row r="121" spans="2:4" x14ac:dyDescent="0.25">
      <c r="B121" s="26">
        <f>Sheet1!B121</f>
        <v>42853</v>
      </c>
      <c r="C121" s="24">
        <f>IF(Sheet1!E121=-1,0,Sheet1!E121)</f>
        <v>39.6</v>
      </c>
      <c r="D121" s="24">
        <f>Sheet1!F121</f>
        <v>8.1</v>
      </c>
    </row>
    <row r="122" spans="2:4" x14ac:dyDescent="0.25">
      <c r="B122" s="26">
        <f>Sheet1!B122</f>
        <v>42854</v>
      </c>
      <c r="C122" s="24">
        <f>IF(Sheet1!E122=-1,0,Sheet1!E122)</f>
        <v>26.1</v>
      </c>
      <c r="D122" s="24">
        <f>Sheet1!F122</f>
        <v>7.2</v>
      </c>
    </row>
    <row r="123" spans="2:4" x14ac:dyDescent="0.25">
      <c r="B123" s="26">
        <f>Sheet1!B123</f>
        <v>42855</v>
      </c>
      <c r="C123" s="24">
        <f>IF(Sheet1!E123=-1,0,Sheet1!E123)</f>
        <v>0</v>
      </c>
      <c r="D123" s="24">
        <f>Sheet1!F123</f>
        <v>8.5</v>
      </c>
    </row>
    <row r="124" spans="2:4" x14ac:dyDescent="0.25">
      <c r="B124" s="26">
        <f>Sheet1!B124</f>
        <v>42856</v>
      </c>
      <c r="C124" s="24">
        <f>IF(Sheet1!E124=-1,0,Sheet1!E124)</f>
        <v>0</v>
      </c>
      <c r="D124" s="24">
        <f>Sheet1!F124</f>
        <v>13.1</v>
      </c>
    </row>
    <row r="125" spans="2:4" x14ac:dyDescent="0.25">
      <c r="B125" s="26">
        <f>Sheet1!B125</f>
        <v>42857</v>
      </c>
      <c r="C125" s="24">
        <f>IF(Sheet1!E125=-1,0,Sheet1!E125)</f>
        <v>0.3</v>
      </c>
      <c r="D125" s="24">
        <f>Sheet1!F125</f>
        <v>11.1</v>
      </c>
    </row>
    <row r="126" spans="2:4" x14ac:dyDescent="0.25">
      <c r="B126" s="26">
        <f>Sheet1!B126</f>
        <v>42858</v>
      </c>
      <c r="C126" s="24">
        <f>IF(Sheet1!E126=-1,0,Sheet1!E126)</f>
        <v>0</v>
      </c>
      <c r="D126" s="24">
        <f>Sheet1!F126</f>
        <v>12.1</v>
      </c>
    </row>
    <row r="127" spans="2:4" x14ac:dyDescent="0.25">
      <c r="B127" s="26">
        <f>Sheet1!B127</f>
        <v>42859</v>
      </c>
      <c r="C127" s="24">
        <f>IF(Sheet1!E127=-1,0,Sheet1!E127)</f>
        <v>0.1</v>
      </c>
      <c r="D127" s="24">
        <f>Sheet1!F127</f>
        <v>11.5</v>
      </c>
    </row>
    <row r="128" spans="2:4" x14ac:dyDescent="0.25">
      <c r="B128" s="26">
        <f>Sheet1!B128</f>
        <v>42860</v>
      </c>
      <c r="C128" s="24">
        <f>IF(Sheet1!E128=-1,0,Sheet1!E128)</f>
        <v>1.9</v>
      </c>
      <c r="D128" s="24">
        <f>Sheet1!F128</f>
        <v>9.6999999999999993</v>
      </c>
    </row>
    <row r="129" spans="2:4" x14ac:dyDescent="0.25">
      <c r="B129" s="26">
        <f>Sheet1!B129</f>
        <v>42861</v>
      </c>
      <c r="C129" s="24">
        <f>IF(Sheet1!E129=-1,0,Sheet1!E129)</f>
        <v>5.6</v>
      </c>
      <c r="D129" s="24">
        <f>Sheet1!F129</f>
        <v>15.2</v>
      </c>
    </row>
    <row r="130" spans="2:4" x14ac:dyDescent="0.25">
      <c r="B130" s="26">
        <f>Sheet1!B130</f>
        <v>42862</v>
      </c>
      <c r="C130" s="24">
        <f>IF(Sheet1!E130=-1,0,Sheet1!E130)</f>
        <v>4.4000000000000004</v>
      </c>
      <c r="D130" s="24">
        <f>Sheet1!F130</f>
        <v>12.9</v>
      </c>
    </row>
    <row r="131" spans="2:4" x14ac:dyDescent="0.25">
      <c r="B131" s="26">
        <f>Sheet1!B131</f>
        <v>42863</v>
      </c>
      <c r="C131" s="24">
        <f>IF(Sheet1!E131=-1,0,Sheet1!E131)</f>
        <v>0</v>
      </c>
      <c r="D131" s="24">
        <f>Sheet1!F131</f>
        <v>14.7</v>
      </c>
    </row>
    <row r="132" spans="2:4" x14ac:dyDescent="0.25">
      <c r="B132" s="26">
        <f>Sheet1!B132</f>
        <v>42864</v>
      </c>
      <c r="C132" s="24">
        <f>IF(Sheet1!E132=-1,0,Sheet1!E132)</f>
        <v>1.6</v>
      </c>
      <c r="D132" s="24">
        <f>Sheet1!F132</f>
        <v>10</v>
      </c>
    </row>
    <row r="133" spans="2:4" x14ac:dyDescent="0.25">
      <c r="B133" s="26">
        <f>Sheet1!B133</f>
        <v>42865</v>
      </c>
      <c r="C133" s="24">
        <f>IF(Sheet1!E133=-1,0,Sheet1!E133)</f>
        <v>1.1000000000000001</v>
      </c>
      <c r="D133" s="24">
        <f>Sheet1!F133</f>
        <v>10.5</v>
      </c>
    </row>
    <row r="134" spans="2:4" x14ac:dyDescent="0.25">
      <c r="B134" s="26">
        <f>Sheet1!B134</f>
        <v>42866</v>
      </c>
      <c r="C134" s="24">
        <f>IF(Sheet1!E134=-1,0,Sheet1!E134)</f>
        <v>0</v>
      </c>
      <c r="D134" s="24">
        <f>Sheet1!F134</f>
        <v>16</v>
      </c>
    </row>
    <row r="135" spans="2:4" x14ac:dyDescent="0.25">
      <c r="B135" s="26">
        <f>Sheet1!B135</f>
        <v>42867</v>
      </c>
      <c r="C135" s="24">
        <f>IF(Sheet1!E135=-1,0,Sheet1!E135)</f>
        <v>0</v>
      </c>
      <c r="D135" s="24">
        <f>Sheet1!F135</f>
        <v>19.399999999999999</v>
      </c>
    </row>
    <row r="136" spans="2:4" x14ac:dyDescent="0.25">
      <c r="B136" s="26">
        <f>Sheet1!B136</f>
        <v>42868</v>
      </c>
      <c r="C136" s="24">
        <f>IF(Sheet1!E136=-1,0,Sheet1!E136)</f>
        <v>0.5</v>
      </c>
      <c r="D136" s="24">
        <f>Sheet1!F136</f>
        <v>15.6</v>
      </c>
    </row>
    <row r="137" spans="2:4" x14ac:dyDescent="0.25">
      <c r="B137" s="26">
        <f>Sheet1!B137</f>
        <v>42869</v>
      </c>
      <c r="C137" s="24">
        <f>IF(Sheet1!E137=-1,0,Sheet1!E137)</f>
        <v>0.1</v>
      </c>
      <c r="D137" s="24">
        <f>Sheet1!F137</f>
        <v>17.8</v>
      </c>
    </row>
    <row r="138" spans="2:4" x14ac:dyDescent="0.25">
      <c r="B138" s="26">
        <f>Sheet1!B138</f>
        <v>42870</v>
      </c>
      <c r="C138" s="24">
        <f>IF(Sheet1!E138=-1,0,Sheet1!E138)</f>
        <v>5.2</v>
      </c>
      <c r="D138" s="24">
        <f>Sheet1!F138</f>
        <v>15.3</v>
      </c>
    </row>
    <row r="139" spans="2:4" x14ac:dyDescent="0.25">
      <c r="B139" s="26">
        <f>Sheet1!B139</f>
        <v>42871</v>
      </c>
      <c r="C139" s="24">
        <f>IF(Sheet1!E139=-1,0,Sheet1!E139)</f>
        <v>3.1</v>
      </c>
      <c r="D139" s="24">
        <f>Sheet1!F139</f>
        <v>16.899999999999999</v>
      </c>
    </row>
    <row r="140" spans="2:4" x14ac:dyDescent="0.25">
      <c r="B140" s="26">
        <f>Sheet1!B140</f>
        <v>42872</v>
      </c>
      <c r="C140" s="24">
        <f>IF(Sheet1!E140=-1,0,Sheet1!E140)</f>
        <v>0</v>
      </c>
      <c r="D140" s="24">
        <f>Sheet1!F140</f>
        <v>15.5</v>
      </c>
    </row>
    <row r="141" spans="2:4" x14ac:dyDescent="0.25">
      <c r="B141" s="26">
        <f>Sheet1!B141</f>
        <v>42873</v>
      </c>
      <c r="C141" s="24">
        <f>IF(Sheet1!E141=-1,0,Sheet1!E141)</f>
        <v>0</v>
      </c>
      <c r="D141" s="24">
        <f>Sheet1!F141</f>
        <v>17.600000000000001</v>
      </c>
    </row>
    <row r="142" spans="2:4" x14ac:dyDescent="0.25">
      <c r="B142" s="26">
        <f>Sheet1!B142</f>
        <v>42874</v>
      </c>
      <c r="C142" s="24">
        <f>IF(Sheet1!E142=-1,0,Sheet1!E142)</f>
        <v>0</v>
      </c>
      <c r="D142" s="24">
        <f>Sheet1!F142</f>
        <v>19.899999999999999</v>
      </c>
    </row>
    <row r="143" spans="2:4" x14ac:dyDescent="0.25">
      <c r="B143" s="26">
        <f>Sheet1!B143</f>
        <v>42875</v>
      </c>
      <c r="C143" s="24">
        <f>IF(Sheet1!E143=-1,0,Sheet1!E143)</f>
        <v>0</v>
      </c>
      <c r="D143" s="24">
        <f>Sheet1!F143</f>
        <v>15.9</v>
      </c>
    </row>
    <row r="144" spans="2:4" x14ac:dyDescent="0.25">
      <c r="B144" s="26">
        <f>Sheet1!B144</f>
        <v>42876</v>
      </c>
      <c r="C144" s="24">
        <f>IF(Sheet1!E144=-1,0,Sheet1!E144)</f>
        <v>0.1</v>
      </c>
      <c r="D144" s="24">
        <f>Sheet1!F144</f>
        <v>16</v>
      </c>
    </row>
    <row r="145" spans="2:4" x14ac:dyDescent="0.25">
      <c r="B145" s="26">
        <f>Sheet1!B145</f>
        <v>42877</v>
      </c>
      <c r="C145" s="24">
        <f>IF(Sheet1!E145=-1,0,Sheet1!E145)</f>
        <v>0.1</v>
      </c>
      <c r="D145" s="24">
        <f>Sheet1!F145</f>
        <v>18.899999999999999</v>
      </c>
    </row>
    <row r="146" spans="2:4" x14ac:dyDescent="0.25">
      <c r="B146" s="26">
        <f>Sheet1!B146</f>
        <v>42878</v>
      </c>
      <c r="C146" s="24">
        <f>IF(Sheet1!E146=-1,0,Sheet1!E146)</f>
        <v>0.1</v>
      </c>
      <c r="D146" s="24">
        <f>Sheet1!F146</f>
        <v>18</v>
      </c>
    </row>
    <row r="147" spans="2:4" x14ac:dyDescent="0.25">
      <c r="B147" s="26">
        <f>Sheet1!B147</f>
        <v>42879</v>
      </c>
      <c r="C147" s="24">
        <f>IF(Sheet1!E147=-1,0,Sheet1!E147)</f>
        <v>0.5</v>
      </c>
      <c r="D147" s="24">
        <f>Sheet1!F147</f>
        <v>17.8</v>
      </c>
    </row>
    <row r="148" spans="2:4" x14ac:dyDescent="0.25">
      <c r="B148" s="26">
        <f>Sheet1!B148</f>
        <v>42880</v>
      </c>
      <c r="C148" s="24">
        <f>IF(Sheet1!E148=-1,0,Sheet1!E148)</f>
        <v>4.0999999999999996</v>
      </c>
      <c r="D148" s="24">
        <f>Sheet1!F148</f>
        <v>15.6</v>
      </c>
    </row>
    <row r="149" spans="2:4" x14ac:dyDescent="0.25">
      <c r="B149" s="26">
        <f>Sheet1!B149</f>
        <v>42881</v>
      </c>
      <c r="C149" s="24">
        <f>IF(Sheet1!E149=-1,0,Sheet1!E149)</f>
        <v>0</v>
      </c>
      <c r="D149" s="24">
        <f>Sheet1!F149</f>
        <v>15.2</v>
      </c>
    </row>
    <row r="150" spans="2:4" x14ac:dyDescent="0.25">
      <c r="B150" s="26">
        <f>Sheet1!B150</f>
        <v>42882</v>
      </c>
      <c r="C150" s="24">
        <f>IF(Sheet1!E150=-1,0,Sheet1!E150)</f>
        <v>0</v>
      </c>
      <c r="D150" s="24">
        <f>Sheet1!F150</f>
        <v>18</v>
      </c>
    </row>
    <row r="151" spans="2:4" x14ac:dyDescent="0.25">
      <c r="B151" s="26">
        <f>Sheet1!B151</f>
        <v>42883</v>
      </c>
      <c r="C151" s="24">
        <f>IF(Sheet1!E151=-1,0,Sheet1!E151)</f>
        <v>0</v>
      </c>
      <c r="D151" s="24">
        <f>Sheet1!F151</f>
        <v>18.2</v>
      </c>
    </row>
    <row r="152" spans="2:4" x14ac:dyDescent="0.25">
      <c r="B152" s="26">
        <f>Sheet1!B152</f>
        <v>42884</v>
      </c>
      <c r="C152" s="24">
        <f>IF(Sheet1!E152=-1,0,Sheet1!E152)</f>
        <v>0</v>
      </c>
      <c r="D152" s="24">
        <f>Sheet1!F152</f>
        <v>19.899999999999999</v>
      </c>
    </row>
    <row r="153" spans="2:4" x14ac:dyDescent="0.25">
      <c r="B153" s="26">
        <f>Sheet1!B153</f>
        <v>42885</v>
      </c>
      <c r="C153" s="24">
        <f>IF(Sheet1!E153=-1,0,Sheet1!E153)</f>
        <v>0</v>
      </c>
      <c r="D153" s="24">
        <f>Sheet1!F153</f>
        <v>21.6</v>
      </c>
    </row>
    <row r="154" spans="2:4" x14ac:dyDescent="0.25">
      <c r="B154" s="26">
        <f>Sheet1!B154</f>
        <v>42886</v>
      </c>
      <c r="C154" s="24">
        <f>IF(Sheet1!E154=-1,0,Sheet1!E154)</f>
        <v>7.9</v>
      </c>
      <c r="D154" s="24">
        <f>Sheet1!F154</f>
        <v>20.7</v>
      </c>
    </row>
    <row r="155" spans="2:4" x14ac:dyDescent="0.25">
      <c r="B155" s="26">
        <f>Sheet1!B155</f>
        <v>42887</v>
      </c>
      <c r="C155" s="24">
        <f>IF(Sheet1!E155=-1,0,Sheet1!E155)</f>
        <v>47.7</v>
      </c>
      <c r="D155" s="24">
        <f>Sheet1!F155</f>
        <v>20.9</v>
      </c>
    </row>
    <row r="156" spans="2:4" x14ac:dyDescent="0.25">
      <c r="B156" s="26">
        <f>Sheet1!B156</f>
        <v>42888</v>
      </c>
      <c r="C156" s="24">
        <f>IF(Sheet1!E156=-1,0,Sheet1!E156)</f>
        <v>1</v>
      </c>
      <c r="D156" s="24">
        <f>Sheet1!F156</f>
        <v>19.8</v>
      </c>
    </row>
    <row r="157" spans="2:4" x14ac:dyDescent="0.25">
      <c r="B157" s="26">
        <f>Sheet1!B157</f>
        <v>42889</v>
      </c>
      <c r="C157" s="24">
        <f>IF(Sheet1!E157=-1,0,Sheet1!E157)</f>
        <v>21</v>
      </c>
      <c r="D157" s="24">
        <f>Sheet1!F157</f>
        <v>20.5</v>
      </c>
    </row>
    <row r="158" spans="2:4" x14ac:dyDescent="0.25">
      <c r="B158" s="26">
        <f>Sheet1!B158</f>
        <v>42890</v>
      </c>
      <c r="C158" s="24">
        <f>IF(Sheet1!E158=-1,0,Sheet1!E158)</f>
        <v>0</v>
      </c>
      <c r="D158" s="24">
        <f>Sheet1!F158</f>
        <v>19.399999999999999</v>
      </c>
    </row>
    <row r="159" spans="2:4" x14ac:dyDescent="0.25">
      <c r="B159" s="26">
        <f>Sheet1!B159</f>
        <v>42891</v>
      </c>
      <c r="C159" s="24">
        <f>IF(Sheet1!E159=-1,0,Sheet1!E159)</f>
        <v>2.1</v>
      </c>
      <c r="D159" s="24">
        <f>Sheet1!F159</f>
        <v>18.899999999999999</v>
      </c>
    </row>
    <row r="160" spans="2:4" x14ac:dyDescent="0.25">
      <c r="B160" s="26">
        <f>Sheet1!B160</f>
        <v>42892</v>
      </c>
      <c r="C160" s="24">
        <f>IF(Sheet1!E160=-1,0,Sheet1!E160)</f>
        <v>0</v>
      </c>
      <c r="D160" s="24">
        <f>Sheet1!F160</f>
        <v>18.7</v>
      </c>
    </row>
    <row r="161" spans="2:4" x14ac:dyDescent="0.25">
      <c r="B161" s="26">
        <f>Sheet1!B161</f>
        <v>42893</v>
      </c>
      <c r="C161" s="24">
        <f>IF(Sheet1!E161=-1,0,Sheet1!E161)</f>
        <v>11</v>
      </c>
      <c r="D161" s="24">
        <f>Sheet1!F161</f>
        <v>13</v>
      </c>
    </row>
    <row r="162" spans="2:4" x14ac:dyDescent="0.25">
      <c r="B162" s="26">
        <f>Sheet1!B162</f>
        <v>42894</v>
      </c>
      <c r="C162" s="24">
        <f>IF(Sheet1!E162=-1,0,Sheet1!E162)</f>
        <v>6.6</v>
      </c>
      <c r="D162" s="24">
        <f>Sheet1!F162</f>
        <v>15.2</v>
      </c>
    </row>
    <row r="163" spans="2:4" x14ac:dyDescent="0.25">
      <c r="B163" s="26">
        <f>Sheet1!B163</f>
        <v>42895</v>
      </c>
      <c r="C163" s="24">
        <f>IF(Sheet1!E163=-1,0,Sheet1!E163)</f>
        <v>0</v>
      </c>
      <c r="D163" s="24">
        <f>Sheet1!F163</f>
        <v>18.100000000000001</v>
      </c>
    </row>
    <row r="164" spans="2:4" x14ac:dyDescent="0.25">
      <c r="B164" s="26">
        <f>Sheet1!B164</f>
        <v>42896</v>
      </c>
      <c r="C164" s="24">
        <f>IF(Sheet1!E164=-1,0,Sheet1!E164)</f>
        <v>0</v>
      </c>
      <c r="D164" s="24">
        <f>Sheet1!F164</f>
        <v>17.5</v>
      </c>
    </row>
    <row r="165" spans="2:4" x14ac:dyDescent="0.25">
      <c r="B165" s="26">
        <f>Sheet1!B165</f>
        <v>42897</v>
      </c>
      <c r="C165" s="24">
        <f>IF(Sheet1!E165=-1,0,Sheet1!E165)</f>
        <v>0.4</v>
      </c>
      <c r="D165" s="24">
        <f>Sheet1!F165</f>
        <v>18.399999999999999</v>
      </c>
    </row>
    <row r="166" spans="2:4" x14ac:dyDescent="0.25">
      <c r="B166" s="26">
        <f>Sheet1!B166</f>
        <v>42898</v>
      </c>
      <c r="C166" s="24">
        <f>IF(Sheet1!E166=-1,0,Sheet1!E166)</f>
        <v>0</v>
      </c>
      <c r="D166" s="24">
        <f>Sheet1!F166</f>
        <v>22.9</v>
      </c>
    </row>
    <row r="167" spans="2:4" x14ac:dyDescent="0.25">
      <c r="B167" s="26">
        <f>Sheet1!B167</f>
        <v>42899</v>
      </c>
      <c r="C167" s="24">
        <f>IF(Sheet1!E167=-1,0,Sheet1!E167)</f>
        <v>0</v>
      </c>
      <c r="D167" s="24">
        <f>Sheet1!F167</f>
        <v>23.3</v>
      </c>
    </row>
    <row r="168" spans="2:4" x14ac:dyDescent="0.25">
      <c r="B168" s="26">
        <f>Sheet1!B168</f>
        <v>42900</v>
      </c>
      <c r="C168" s="24">
        <f>IF(Sheet1!E168=-1,0,Sheet1!E168)</f>
        <v>0</v>
      </c>
      <c r="D168" s="24">
        <f>Sheet1!F168</f>
        <v>19</v>
      </c>
    </row>
    <row r="169" spans="2:4" x14ac:dyDescent="0.25">
      <c r="B169" s="26">
        <f>Sheet1!B169</f>
        <v>42901</v>
      </c>
      <c r="C169" s="24">
        <f>IF(Sheet1!E169=-1,0,Sheet1!E169)</f>
        <v>2.9</v>
      </c>
      <c r="D169" s="24">
        <f>Sheet1!F169</f>
        <v>21.7</v>
      </c>
    </row>
    <row r="170" spans="2:4" x14ac:dyDescent="0.25">
      <c r="B170" s="26">
        <f>Sheet1!B170</f>
        <v>42902</v>
      </c>
      <c r="C170" s="24">
        <f>IF(Sheet1!E170=-1,0,Sheet1!E170)</f>
        <v>0</v>
      </c>
      <c r="D170" s="24">
        <f>Sheet1!F170</f>
        <v>18.2</v>
      </c>
    </row>
    <row r="171" spans="2:4" x14ac:dyDescent="0.25">
      <c r="B171" s="26">
        <f>Sheet1!B171</f>
        <v>42903</v>
      </c>
      <c r="C171" s="24">
        <f>IF(Sheet1!E171=-1,0,Sheet1!E171)</f>
        <v>0.2</v>
      </c>
      <c r="D171" s="24">
        <f>Sheet1!F171</f>
        <v>17.7</v>
      </c>
    </row>
    <row r="172" spans="2:4" x14ac:dyDescent="0.25">
      <c r="B172" s="26">
        <f>Sheet1!B172</f>
        <v>42904</v>
      </c>
      <c r="C172" s="24">
        <f>IF(Sheet1!E172=-1,0,Sheet1!E172)</f>
        <v>0</v>
      </c>
      <c r="D172" s="24">
        <f>Sheet1!F172</f>
        <v>18.600000000000001</v>
      </c>
    </row>
    <row r="173" spans="2:4" x14ac:dyDescent="0.25">
      <c r="B173" s="26">
        <f>Sheet1!B173</f>
        <v>42905</v>
      </c>
      <c r="C173" s="24">
        <f>IF(Sheet1!E173=-1,0,Sheet1!E173)</f>
        <v>0</v>
      </c>
      <c r="D173" s="24">
        <f>Sheet1!F173</f>
        <v>20.2</v>
      </c>
    </row>
    <row r="174" spans="2:4" x14ac:dyDescent="0.25">
      <c r="B174" s="26">
        <f>Sheet1!B174</f>
        <v>42906</v>
      </c>
      <c r="C174" s="24">
        <f>IF(Sheet1!E174=-1,0,Sheet1!E174)</f>
        <v>0</v>
      </c>
      <c r="D174" s="24">
        <f>Sheet1!F174</f>
        <v>22.7</v>
      </c>
    </row>
    <row r="175" spans="2:4" x14ac:dyDescent="0.25">
      <c r="B175" s="26">
        <f>Sheet1!B175</f>
        <v>42907</v>
      </c>
      <c r="C175" s="24">
        <f>IF(Sheet1!E175=-1,0,Sheet1!E175)</f>
        <v>3.5</v>
      </c>
      <c r="D175" s="24">
        <f>Sheet1!F175</f>
        <v>23</v>
      </c>
    </row>
    <row r="176" spans="2:4" x14ac:dyDescent="0.25">
      <c r="B176" s="26">
        <f>Sheet1!B176</f>
        <v>42908</v>
      </c>
      <c r="C176" s="24">
        <f>IF(Sheet1!E176=-1,0,Sheet1!E176)</f>
        <v>0</v>
      </c>
      <c r="D176" s="24">
        <f>Sheet1!F176</f>
        <v>26</v>
      </c>
    </row>
    <row r="177" spans="2:4" x14ac:dyDescent="0.25">
      <c r="B177" s="26">
        <f>Sheet1!B177</f>
        <v>42909</v>
      </c>
      <c r="C177" s="24">
        <f>IF(Sheet1!E177=-1,0,Sheet1!E177)</f>
        <v>0</v>
      </c>
      <c r="D177" s="24">
        <f>Sheet1!F177</f>
        <v>24.7</v>
      </c>
    </row>
    <row r="178" spans="2:4" x14ac:dyDescent="0.25">
      <c r="B178" s="26">
        <f>Sheet1!B178</f>
        <v>42910</v>
      </c>
      <c r="C178" s="24">
        <f>IF(Sheet1!E178=-1,0,Sheet1!E178)</f>
        <v>0.2</v>
      </c>
      <c r="D178" s="24">
        <f>Sheet1!F178</f>
        <v>25.2</v>
      </c>
    </row>
    <row r="179" spans="2:4" x14ac:dyDescent="0.25">
      <c r="B179" s="26">
        <f>Sheet1!B179</f>
        <v>42911</v>
      </c>
      <c r="C179" s="24">
        <f>IF(Sheet1!E179=-1,0,Sheet1!E179)</f>
        <v>0</v>
      </c>
      <c r="D179" s="24">
        <f>Sheet1!F179</f>
        <v>19.899999999999999</v>
      </c>
    </row>
    <row r="180" spans="2:4" x14ac:dyDescent="0.25">
      <c r="B180" s="26">
        <f>Sheet1!B180</f>
        <v>42912</v>
      </c>
      <c r="C180" s="24">
        <f>IF(Sheet1!E180=-1,0,Sheet1!E180)</f>
        <v>40.299999999999997</v>
      </c>
      <c r="D180" s="24">
        <f>Sheet1!F180</f>
        <v>22.1</v>
      </c>
    </row>
    <row r="181" spans="2:4" x14ac:dyDescent="0.25">
      <c r="B181" s="26">
        <f>Sheet1!B181</f>
        <v>42913</v>
      </c>
      <c r="C181" s="24">
        <f>IF(Sheet1!E181=-1,0,Sheet1!E181)</f>
        <v>0</v>
      </c>
      <c r="D181" s="24">
        <f>Sheet1!F181</f>
        <v>19.899999999999999</v>
      </c>
    </row>
    <row r="182" spans="2:4" x14ac:dyDescent="0.25">
      <c r="B182" s="26">
        <f>Sheet1!B182</f>
        <v>42914</v>
      </c>
      <c r="C182" s="24">
        <f>IF(Sheet1!E182=-1,0,Sheet1!E182)</f>
        <v>0</v>
      </c>
      <c r="D182" s="24">
        <f>Sheet1!F182</f>
        <v>18.5</v>
      </c>
    </row>
    <row r="183" spans="2:4" x14ac:dyDescent="0.25">
      <c r="B183" s="26">
        <f>Sheet1!B183</f>
        <v>42915</v>
      </c>
      <c r="C183" s="24">
        <f>IF(Sheet1!E183=-1,0,Sheet1!E183)</f>
        <v>21.2</v>
      </c>
      <c r="D183" s="24">
        <f>Sheet1!F183</f>
        <v>22.2</v>
      </c>
    </row>
    <row r="184" spans="2:4" x14ac:dyDescent="0.25">
      <c r="B184" s="26">
        <f>Sheet1!B184</f>
        <v>42916</v>
      </c>
      <c r="C184" s="24">
        <f>IF(Sheet1!E184=-1,0,Sheet1!E184)</f>
        <v>2.5</v>
      </c>
      <c r="D184" s="24">
        <f>Sheet1!F184</f>
        <v>19.7</v>
      </c>
    </row>
    <row r="185" spans="2:4" x14ac:dyDescent="0.25">
      <c r="B185" s="26">
        <f>Sheet1!B185</f>
        <v>42917</v>
      </c>
      <c r="C185" s="24">
        <f>IF(Sheet1!E185=-1,0,Sheet1!E185)</f>
        <v>2.9</v>
      </c>
      <c r="D185" s="24">
        <f>Sheet1!F185</f>
        <v>19</v>
      </c>
    </row>
    <row r="186" spans="2:4" x14ac:dyDescent="0.25">
      <c r="B186" s="26">
        <f>Sheet1!B186</f>
        <v>42918</v>
      </c>
      <c r="C186" s="24">
        <f>IF(Sheet1!E186=-1,0,Sheet1!E186)</f>
        <v>0</v>
      </c>
      <c r="D186" s="24">
        <f>Sheet1!F186</f>
        <v>17.899999999999999</v>
      </c>
    </row>
    <row r="187" spans="2:4" x14ac:dyDescent="0.25">
      <c r="B187" s="26">
        <f>Sheet1!B187</f>
        <v>42919</v>
      </c>
      <c r="C187" s="24">
        <f>IF(Sheet1!E187=-1,0,Sheet1!E187)</f>
        <v>0</v>
      </c>
      <c r="D187" s="24">
        <f>Sheet1!F187</f>
        <v>18.7</v>
      </c>
    </row>
    <row r="188" spans="2:4" x14ac:dyDescent="0.25">
      <c r="B188" s="26">
        <f>Sheet1!B188</f>
        <v>42920</v>
      </c>
      <c r="C188" s="24">
        <f>IF(Sheet1!E188=-1,0,Sheet1!E188)</f>
        <v>0</v>
      </c>
      <c r="D188" s="24">
        <f>Sheet1!F188</f>
        <v>23.2</v>
      </c>
    </row>
    <row r="189" spans="2:4" x14ac:dyDescent="0.25">
      <c r="B189" s="26">
        <f>Sheet1!B189</f>
        <v>42921</v>
      </c>
      <c r="C189" s="24">
        <f>IF(Sheet1!E189=-1,0,Sheet1!E189)</f>
        <v>0</v>
      </c>
      <c r="D189" s="24">
        <f>Sheet1!F189</f>
        <v>22.6</v>
      </c>
    </row>
    <row r="190" spans="2:4" x14ac:dyDescent="0.25">
      <c r="B190" s="26">
        <f>Sheet1!B190</f>
        <v>42922</v>
      </c>
      <c r="C190" s="24">
        <f>IF(Sheet1!E190=-1,0,Sheet1!E190)</f>
        <v>0</v>
      </c>
      <c r="D190" s="24">
        <f>Sheet1!F190</f>
        <v>24.6</v>
      </c>
    </row>
    <row r="191" spans="2:4" x14ac:dyDescent="0.25">
      <c r="B191" s="26">
        <f>Sheet1!B191</f>
        <v>42923</v>
      </c>
      <c r="C191" s="24">
        <f>IF(Sheet1!E191=-1,0,Sheet1!E191)</f>
        <v>0</v>
      </c>
      <c r="D191" s="24">
        <f>Sheet1!F191</f>
        <v>23.9</v>
      </c>
    </row>
    <row r="192" spans="2:4" x14ac:dyDescent="0.25">
      <c r="B192" s="26">
        <f>Sheet1!B192</f>
        <v>42924</v>
      </c>
      <c r="C192" s="24">
        <f>IF(Sheet1!E192=-1,0,Sheet1!E192)</f>
        <v>0.2</v>
      </c>
      <c r="D192" s="24">
        <f>Sheet1!F192</f>
        <v>24</v>
      </c>
    </row>
    <row r="193" spans="2:4" x14ac:dyDescent="0.25">
      <c r="B193" s="26">
        <f>Sheet1!B193</f>
        <v>42925</v>
      </c>
      <c r="C193" s="24">
        <f>IF(Sheet1!E193=-1,0,Sheet1!E193)</f>
        <v>0</v>
      </c>
      <c r="D193" s="24">
        <f>Sheet1!F193</f>
        <v>27.8</v>
      </c>
    </row>
    <row r="194" spans="2:4" x14ac:dyDescent="0.25">
      <c r="B194" s="26">
        <f>Sheet1!B194</f>
        <v>42926</v>
      </c>
      <c r="C194" s="24">
        <f>IF(Sheet1!E194=-1,0,Sheet1!E194)</f>
        <v>0</v>
      </c>
      <c r="D194" s="24">
        <f>Sheet1!F194</f>
        <v>25.8</v>
      </c>
    </row>
    <row r="195" spans="2:4" x14ac:dyDescent="0.25">
      <c r="B195" s="26">
        <f>Sheet1!B195</f>
        <v>42927</v>
      </c>
      <c r="C195" s="24">
        <f>IF(Sheet1!E195=-1,0,Sheet1!E195)</f>
        <v>0</v>
      </c>
      <c r="D195" s="24">
        <f>Sheet1!F195</f>
        <v>23.6</v>
      </c>
    </row>
    <row r="196" spans="2:4" x14ac:dyDescent="0.25">
      <c r="B196" s="26">
        <f>Sheet1!B196</f>
        <v>42928</v>
      </c>
      <c r="C196" s="24">
        <f>IF(Sheet1!E196=-1,0,Sheet1!E196)</f>
        <v>11.4</v>
      </c>
      <c r="D196" s="24">
        <f>Sheet1!F196</f>
        <v>23.2</v>
      </c>
    </row>
    <row r="197" spans="2:4" x14ac:dyDescent="0.25">
      <c r="B197" s="26">
        <f>Sheet1!B197</f>
        <v>42929</v>
      </c>
      <c r="C197" s="24">
        <f>IF(Sheet1!E197=-1,0,Sheet1!E197)</f>
        <v>0</v>
      </c>
      <c r="D197" s="24">
        <f>Sheet1!F197</f>
        <v>22</v>
      </c>
    </row>
    <row r="198" spans="2:4" x14ac:dyDescent="0.25">
      <c r="B198" s="26">
        <f>Sheet1!B198</f>
        <v>42930</v>
      </c>
      <c r="C198" s="24">
        <f>IF(Sheet1!E198=-1,0,Sheet1!E198)</f>
        <v>0</v>
      </c>
      <c r="D198" s="24">
        <f>Sheet1!F198</f>
        <v>15.7</v>
      </c>
    </row>
    <row r="199" spans="2:4" x14ac:dyDescent="0.25">
      <c r="B199" s="26">
        <f>Sheet1!B199</f>
        <v>42931</v>
      </c>
      <c r="C199" s="24">
        <f>IF(Sheet1!E199=-1,0,Sheet1!E199)</f>
        <v>1.3</v>
      </c>
      <c r="D199" s="24">
        <f>Sheet1!F199</f>
        <v>17.8</v>
      </c>
    </row>
    <row r="200" spans="2:4" x14ac:dyDescent="0.25">
      <c r="B200" s="26">
        <f>Sheet1!B200</f>
        <v>42932</v>
      </c>
      <c r="C200" s="24">
        <f>IF(Sheet1!E200=-1,0,Sheet1!E200)</f>
        <v>0</v>
      </c>
      <c r="D200" s="24">
        <f>Sheet1!F200</f>
        <v>16.2</v>
      </c>
    </row>
    <row r="201" spans="2:4" x14ac:dyDescent="0.25">
      <c r="B201" s="26">
        <f>Sheet1!B201</f>
        <v>42933</v>
      </c>
      <c r="C201" s="24">
        <f>IF(Sheet1!E201=-1,0,Sheet1!E201)</f>
        <v>0</v>
      </c>
      <c r="D201" s="24">
        <f>Sheet1!F201</f>
        <v>18.899999999999999</v>
      </c>
    </row>
    <row r="202" spans="2:4" x14ac:dyDescent="0.25">
      <c r="B202" s="26">
        <f>Sheet1!B202</f>
        <v>42934</v>
      </c>
      <c r="C202" s="24">
        <f>IF(Sheet1!E202=-1,0,Sheet1!E202)</f>
        <v>0</v>
      </c>
      <c r="D202" s="24">
        <f>Sheet1!F202</f>
        <v>21.3</v>
      </c>
    </row>
    <row r="203" spans="2:4" x14ac:dyDescent="0.25">
      <c r="B203" s="26">
        <f>Sheet1!B203</f>
        <v>42935</v>
      </c>
      <c r="C203" s="24">
        <f>IF(Sheet1!E203=-1,0,Sheet1!E203)</f>
        <v>0</v>
      </c>
      <c r="D203" s="24">
        <f>Sheet1!F203</f>
        <v>23.3</v>
      </c>
    </row>
    <row r="204" spans="2:4" x14ac:dyDescent="0.25">
      <c r="B204" s="26">
        <f>Sheet1!B204</f>
        <v>42936</v>
      </c>
      <c r="C204" s="24">
        <f>IF(Sheet1!E204=-1,0,Sheet1!E204)</f>
        <v>0</v>
      </c>
      <c r="D204" s="24">
        <f>Sheet1!F204</f>
        <v>25</v>
      </c>
    </row>
    <row r="205" spans="2:4" x14ac:dyDescent="0.25">
      <c r="B205" s="26">
        <f>Sheet1!B205</f>
        <v>42937</v>
      </c>
      <c r="C205" s="24">
        <f>IF(Sheet1!E205=-1,0,Sheet1!E205)</f>
        <v>0</v>
      </c>
      <c r="D205" s="24">
        <f>Sheet1!F205</f>
        <v>24.6</v>
      </c>
    </row>
    <row r="206" spans="2:4" x14ac:dyDescent="0.25">
      <c r="B206" s="26">
        <f>Sheet1!B206</f>
        <v>42938</v>
      </c>
      <c r="C206" s="24">
        <f>IF(Sheet1!E206=-1,0,Sheet1!E206)</f>
        <v>0</v>
      </c>
      <c r="D206" s="24">
        <f>Sheet1!F206</f>
        <v>25.6</v>
      </c>
    </row>
    <row r="207" spans="2:4" x14ac:dyDescent="0.25">
      <c r="B207" s="26">
        <f>Sheet1!B207</f>
        <v>42939</v>
      </c>
      <c r="C207" s="24">
        <f>IF(Sheet1!E207=-1,0,Sheet1!E207)</f>
        <v>0</v>
      </c>
      <c r="D207" s="24">
        <f>Sheet1!F207</f>
        <v>23.7</v>
      </c>
    </row>
    <row r="208" spans="2:4" x14ac:dyDescent="0.25">
      <c r="B208" s="26">
        <f>Sheet1!B208</f>
        <v>42940</v>
      </c>
      <c r="C208" s="24">
        <f>IF(Sheet1!E208=-1,0,Sheet1!E208)</f>
        <v>3.6</v>
      </c>
      <c r="D208" s="24">
        <f>Sheet1!F208</f>
        <v>19.100000000000001</v>
      </c>
    </row>
    <row r="209" spans="2:4" x14ac:dyDescent="0.25">
      <c r="B209" s="26">
        <f>Sheet1!B209</f>
        <v>42941</v>
      </c>
      <c r="C209" s="24">
        <f>IF(Sheet1!E209=-1,0,Sheet1!E209)</f>
        <v>16.3</v>
      </c>
      <c r="D209" s="24">
        <f>Sheet1!F209</f>
        <v>16.899999999999999</v>
      </c>
    </row>
    <row r="210" spans="2:4" x14ac:dyDescent="0.25">
      <c r="B210" s="26">
        <f>Sheet1!B210</f>
        <v>42942</v>
      </c>
      <c r="C210" s="24">
        <f>IF(Sheet1!E210=-1,0,Sheet1!E210)</f>
        <v>16.600000000000001</v>
      </c>
      <c r="D210" s="24">
        <f>Sheet1!F210</f>
        <v>17</v>
      </c>
    </row>
    <row r="211" spans="2:4" x14ac:dyDescent="0.25">
      <c r="B211" s="26">
        <f>Sheet1!B211</f>
        <v>42943</v>
      </c>
      <c r="C211" s="24">
        <f>IF(Sheet1!E211=-1,0,Sheet1!E211)</f>
        <v>4.9000000000000004</v>
      </c>
      <c r="D211" s="24">
        <f>Sheet1!F211</f>
        <v>19.3</v>
      </c>
    </row>
    <row r="212" spans="2:4" x14ac:dyDescent="0.25">
      <c r="B212" s="26">
        <f>Sheet1!B212</f>
        <v>42944</v>
      </c>
      <c r="C212" s="24">
        <f>IF(Sheet1!E212=-1,0,Sheet1!E212)</f>
        <v>0</v>
      </c>
      <c r="D212" s="24">
        <f>Sheet1!F212</f>
        <v>22.6</v>
      </c>
    </row>
    <row r="213" spans="2:4" x14ac:dyDescent="0.25">
      <c r="B213" s="26">
        <f>Sheet1!B213</f>
        <v>42945</v>
      </c>
      <c r="C213" s="24">
        <f>IF(Sheet1!E213=-1,0,Sheet1!E213)</f>
        <v>0</v>
      </c>
      <c r="D213" s="24">
        <f>Sheet1!F213</f>
        <v>22.2</v>
      </c>
    </row>
    <row r="214" spans="2:4" x14ac:dyDescent="0.25">
      <c r="B214" s="26">
        <f>Sheet1!B214</f>
        <v>42946</v>
      </c>
      <c r="C214" s="24">
        <f>IF(Sheet1!E214=-1,0,Sheet1!E214)</f>
        <v>0</v>
      </c>
      <c r="D214" s="24">
        <f>Sheet1!F214</f>
        <v>22.4</v>
      </c>
    </row>
    <row r="215" spans="2:4" x14ac:dyDescent="0.25">
      <c r="B215" s="26">
        <f>Sheet1!B215</f>
        <v>42947</v>
      </c>
      <c r="C215" s="24">
        <f>IF(Sheet1!E215=-1,0,Sheet1!E215)</f>
        <v>0</v>
      </c>
      <c r="D215" s="24">
        <f>Sheet1!F215</f>
        <v>24.9</v>
      </c>
    </row>
    <row r="216" spans="2:4" x14ac:dyDescent="0.25">
      <c r="B216" s="26">
        <f>Sheet1!B216</f>
        <v>42948</v>
      </c>
      <c r="C216" s="24">
        <f>IF(Sheet1!E216=-1,0,Sheet1!E216)</f>
        <v>0</v>
      </c>
      <c r="D216" s="24">
        <f>Sheet1!F216</f>
        <v>26.3</v>
      </c>
    </row>
    <row r="217" spans="2:4" x14ac:dyDescent="0.25">
      <c r="B217" s="26">
        <f>Sheet1!B217</f>
        <v>42949</v>
      </c>
      <c r="C217" s="24">
        <f>IF(Sheet1!E217=-1,0,Sheet1!E217)</f>
        <v>0</v>
      </c>
      <c r="D217" s="24">
        <f>Sheet1!F217</f>
        <v>25.4</v>
      </c>
    </row>
    <row r="218" spans="2:4" x14ac:dyDescent="0.25">
      <c r="B218" s="26">
        <f>Sheet1!B218</f>
        <v>42950</v>
      </c>
      <c r="C218" s="24">
        <f>IF(Sheet1!E218=-1,0,Sheet1!E218)</f>
        <v>4.5</v>
      </c>
      <c r="D218" s="24">
        <f>Sheet1!F218</f>
        <v>25.8</v>
      </c>
    </row>
    <row r="219" spans="2:4" x14ac:dyDescent="0.25">
      <c r="B219" s="26">
        <f>Sheet1!B219</f>
        <v>42951</v>
      </c>
      <c r="C219" s="24">
        <f>IF(Sheet1!E219=-1,0,Sheet1!E219)</f>
        <v>0</v>
      </c>
      <c r="D219" s="24">
        <f>Sheet1!F219</f>
        <v>26.9</v>
      </c>
    </row>
    <row r="220" spans="2:4" x14ac:dyDescent="0.25">
      <c r="B220" s="26">
        <f>Sheet1!B220</f>
        <v>42952</v>
      </c>
      <c r="C220" s="24">
        <f>IF(Sheet1!E220=-1,0,Sheet1!E220)</f>
        <v>0</v>
      </c>
      <c r="D220" s="24">
        <f>Sheet1!F220</f>
        <v>26.7</v>
      </c>
    </row>
    <row r="221" spans="2:4" x14ac:dyDescent="0.25">
      <c r="B221" s="26">
        <f>Sheet1!B221</f>
        <v>42953</v>
      </c>
      <c r="C221" s="24">
        <f>IF(Sheet1!E221=-1,0,Sheet1!E221)</f>
        <v>0</v>
      </c>
      <c r="D221" s="24">
        <f>Sheet1!F221</f>
        <v>21.6</v>
      </c>
    </row>
    <row r="222" spans="2:4" x14ac:dyDescent="0.25">
      <c r="B222" s="26">
        <f>Sheet1!B222</f>
        <v>42954</v>
      </c>
      <c r="C222" s="24">
        <f>IF(Sheet1!E222=-1,0,Sheet1!E222)</f>
        <v>44.3</v>
      </c>
      <c r="D222" s="24">
        <f>Sheet1!F222</f>
        <v>19.3</v>
      </c>
    </row>
    <row r="223" spans="2:4" x14ac:dyDescent="0.25">
      <c r="B223" s="26">
        <f>Sheet1!B223</f>
        <v>42955</v>
      </c>
      <c r="C223" s="24">
        <f>IF(Sheet1!E223=-1,0,Sheet1!E223)</f>
        <v>0</v>
      </c>
      <c r="D223" s="24">
        <f>Sheet1!F223</f>
        <v>22.3</v>
      </c>
    </row>
    <row r="224" spans="2:4" x14ac:dyDescent="0.25">
      <c r="B224" s="26">
        <f>Sheet1!B224</f>
        <v>42956</v>
      </c>
      <c r="C224" s="24">
        <f>IF(Sheet1!E224=-1,0,Sheet1!E224)</f>
        <v>0</v>
      </c>
      <c r="D224" s="24">
        <f>Sheet1!F224</f>
        <v>23.2</v>
      </c>
    </row>
    <row r="225" spans="2:4" x14ac:dyDescent="0.25">
      <c r="B225" s="26">
        <f>Sheet1!B225</f>
        <v>42957</v>
      </c>
      <c r="C225" s="24">
        <f>IF(Sheet1!E225=-1,0,Sheet1!E225)</f>
        <v>0.4</v>
      </c>
      <c r="D225" s="24">
        <f>Sheet1!F225</f>
        <v>22</v>
      </c>
    </row>
    <row r="226" spans="2:4" x14ac:dyDescent="0.25">
      <c r="B226" s="26">
        <f>Sheet1!B226</f>
        <v>42958</v>
      </c>
      <c r="C226" s="24">
        <f>IF(Sheet1!E226=-1,0,Sheet1!E226)</f>
        <v>14.5</v>
      </c>
      <c r="D226" s="24">
        <f>Sheet1!F226</f>
        <v>19.2</v>
      </c>
    </row>
    <row r="227" spans="2:4" x14ac:dyDescent="0.25">
      <c r="B227" s="26">
        <f>Sheet1!B227</f>
        <v>42959</v>
      </c>
      <c r="C227" s="24">
        <f>IF(Sheet1!E227=-1,0,Sheet1!E227)</f>
        <v>0.2</v>
      </c>
      <c r="D227" s="24">
        <f>Sheet1!F227</f>
        <v>16.399999999999999</v>
      </c>
    </row>
    <row r="228" spans="2:4" x14ac:dyDescent="0.25">
      <c r="B228" s="26">
        <f>Sheet1!B228</f>
        <v>42960</v>
      </c>
      <c r="C228" s="24">
        <f>IF(Sheet1!E228=-1,0,Sheet1!E228)</f>
        <v>0.4</v>
      </c>
      <c r="D228" s="24">
        <f>Sheet1!F228</f>
        <v>18.899999999999999</v>
      </c>
    </row>
    <row r="229" spans="2:4" x14ac:dyDescent="0.25">
      <c r="B229" s="26">
        <f>Sheet1!B229</f>
        <v>42961</v>
      </c>
      <c r="C229" s="24">
        <f>IF(Sheet1!E229=-1,0,Sheet1!E229)</f>
        <v>0</v>
      </c>
      <c r="D229" s="24">
        <f>Sheet1!F229</f>
        <v>19.2</v>
      </c>
    </row>
    <row r="230" spans="2:4" x14ac:dyDescent="0.25">
      <c r="B230" s="26">
        <f>Sheet1!B230</f>
        <v>42962</v>
      </c>
      <c r="C230" s="24">
        <f>IF(Sheet1!E230=-1,0,Sheet1!E230)</f>
        <v>0</v>
      </c>
      <c r="D230" s="24">
        <f>Sheet1!F230</f>
        <v>20.3</v>
      </c>
    </row>
    <row r="231" spans="2:4" x14ac:dyDescent="0.25">
      <c r="B231" s="26">
        <f>Sheet1!B231</f>
        <v>42963</v>
      </c>
      <c r="C231" s="24">
        <f>IF(Sheet1!E231=-1,0,Sheet1!E231)</f>
        <v>0</v>
      </c>
      <c r="D231" s="24">
        <f>Sheet1!F231</f>
        <v>22.2</v>
      </c>
    </row>
    <row r="232" spans="2:4" x14ac:dyDescent="0.25">
      <c r="B232" s="26">
        <f>Sheet1!B232</f>
        <v>42964</v>
      </c>
      <c r="C232" s="24">
        <f>IF(Sheet1!E232=-1,0,Sheet1!E232)</f>
        <v>0</v>
      </c>
      <c r="D232" s="24">
        <f>Sheet1!F232</f>
        <v>22</v>
      </c>
    </row>
    <row r="233" spans="2:4" x14ac:dyDescent="0.25">
      <c r="B233" s="26">
        <f>Sheet1!B233</f>
        <v>42965</v>
      </c>
      <c r="C233" s="24">
        <f>IF(Sheet1!E233=-1,0,Sheet1!E233)</f>
        <v>0</v>
      </c>
      <c r="D233" s="24">
        <f>Sheet1!F233</f>
        <v>23</v>
      </c>
    </row>
    <row r="234" spans="2:4" x14ac:dyDescent="0.25">
      <c r="B234" s="26">
        <f>Sheet1!B234</f>
        <v>42966</v>
      </c>
      <c r="C234" s="24">
        <f>IF(Sheet1!E234=-1,0,Sheet1!E234)</f>
        <v>0</v>
      </c>
      <c r="D234" s="24">
        <f>Sheet1!F234</f>
        <v>18.5</v>
      </c>
    </row>
    <row r="235" spans="2:4" x14ac:dyDescent="0.25">
      <c r="B235" s="26">
        <f>Sheet1!B235</f>
        <v>42967</v>
      </c>
      <c r="C235" s="24">
        <f>IF(Sheet1!E235=-1,0,Sheet1!E235)</f>
        <v>33.1</v>
      </c>
      <c r="D235" s="24">
        <f>Sheet1!F235</f>
        <v>16</v>
      </c>
    </row>
    <row r="236" spans="2:4" x14ac:dyDescent="0.25">
      <c r="B236" s="26">
        <f>Sheet1!B236</f>
        <v>42968</v>
      </c>
      <c r="C236" s="24">
        <f>IF(Sheet1!E236=-1,0,Sheet1!E236)</f>
        <v>0.2</v>
      </c>
      <c r="D236" s="24">
        <f>Sheet1!F236</f>
        <v>14.3</v>
      </c>
    </row>
    <row r="237" spans="2:4" x14ac:dyDescent="0.25">
      <c r="B237" s="26">
        <f>Sheet1!B237</f>
        <v>42969</v>
      </c>
      <c r="C237" s="24">
        <f>IF(Sheet1!E237=-1,0,Sheet1!E237)</f>
        <v>0</v>
      </c>
      <c r="D237" s="24">
        <f>Sheet1!F237</f>
        <v>14.8</v>
      </c>
    </row>
    <row r="238" spans="2:4" x14ac:dyDescent="0.25">
      <c r="B238" s="26">
        <f>Sheet1!B238</f>
        <v>42970</v>
      </c>
      <c r="C238" s="24">
        <f>IF(Sheet1!E238=-1,0,Sheet1!E238)</f>
        <v>0</v>
      </c>
      <c r="D238" s="24">
        <f>Sheet1!F238</f>
        <v>16.399999999999999</v>
      </c>
    </row>
    <row r="239" spans="2:4" x14ac:dyDescent="0.25">
      <c r="B239" s="26">
        <f>Sheet1!B239</f>
        <v>42971</v>
      </c>
      <c r="C239" s="24">
        <f>IF(Sheet1!E239=-1,0,Sheet1!E239)</f>
        <v>0</v>
      </c>
      <c r="D239" s="24">
        <f>Sheet1!F239</f>
        <v>19.399999999999999</v>
      </c>
    </row>
    <row r="240" spans="2:4" x14ac:dyDescent="0.25">
      <c r="B240" s="26">
        <f>Sheet1!B240</f>
        <v>42972</v>
      </c>
      <c r="C240" s="24">
        <f>IF(Sheet1!E240=-1,0,Sheet1!E240)</f>
        <v>0</v>
      </c>
      <c r="D240" s="24">
        <f>Sheet1!F240</f>
        <v>21.2</v>
      </c>
    </row>
    <row r="241" spans="2:4" x14ac:dyDescent="0.25">
      <c r="B241" s="26">
        <f>Sheet1!B241</f>
        <v>42973</v>
      </c>
      <c r="C241" s="24">
        <f>IF(Sheet1!E241=-1,0,Sheet1!E241)</f>
        <v>0</v>
      </c>
      <c r="D241" s="24">
        <f>Sheet1!F241</f>
        <v>22.4</v>
      </c>
    </row>
    <row r="242" spans="2:4" x14ac:dyDescent="0.25">
      <c r="B242" s="26">
        <f>Sheet1!B242</f>
        <v>42974</v>
      </c>
      <c r="C242" s="24">
        <f>IF(Sheet1!E242=-1,0,Sheet1!E242)</f>
        <v>0</v>
      </c>
      <c r="D242" s="24">
        <f>Sheet1!F242</f>
        <v>25.1</v>
      </c>
    </row>
    <row r="243" spans="2:4" x14ac:dyDescent="0.25">
      <c r="B243" s="26">
        <f>Sheet1!B243</f>
        <v>42975</v>
      </c>
      <c r="C243" s="24">
        <f>IF(Sheet1!E243=-1,0,Sheet1!E243)</f>
        <v>0.3</v>
      </c>
      <c r="D243" s="24">
        <f>Sheet1!F243</f>
        <v>19.3</v>
      </c>
    </row>
    <row r="244" spans="2:4" x14ac:dyDescent="0.25">
      <c r="B244" s="26">
        <f>Sheet1!B244</f>
        <v>42976</v>
      </c>
      <c r="C244" s="24">
        <f>IF(Sheet1!E244=-1,0,Sheet1!E244)</f>
        <v>3.7</v>
      </c>
      <c r="D244" s="24">
        <f>Sheet1!F244</f>
        <v>17</v>
      </c>
    </row>
    <row r="245" spans="2:4" x14ac:dyDescent="0.25">
      <c r="B245" s="26">
        <f>Sheet1!B245</f>
        <v>42977</v>
      </c>
      <c r="C245" s="24">
        <f>IF(Sheet1!E245=-1,0,Sheet1!E245)</f>
        <v>0</v>
      </c>
      <c r="D245" s="24">
        <f>Sheet1!F245</f>
        <v>18.399999999999999</v>
      </c>
    </row>
    <row r="246" spans="2:4" x14ac:dyDescent="0.25">
      <c r="B246" s="26">
        <f>Sheet1!B246</f>
        <v>42978</v>
      </c>
      <c r="C246" s="24">
        <f>IF(Sheet1!E246=-1,0,Sheet1!E246)</f>
        <v>0</v>
      </c>
      <c r="D246" s="24">
        <f>Sheet1!F246</f>
        <v>23.8</v>
      </c>
    </row>
    <row r="247" spans="2:4" x14ac:dyDescent="0.25">
      <c r="B247" s="26">
        <f>Sheet1!B247</f>
        <v>42979</v>
      </c>
      <c r="C247" s="24">
        <f>IF(Sheet1!E247=-1,0,Sheet1!E247)</f>
        <v>0</v>
      </c>
      <c r="D247" s="24">
        <f>Sheet1!F247</f>
        <v>18.399999999999999</v>
      </c>
    </row>
    <row r="248" spans="2:4" x14ac:dyDescent="0.25">
      <c r="B248" s="26">
        <f>Sheet1!B248</f>
        <v>42980</v>
      </c>
      <c r="C248" s="24">
        <f>IF(Sheet1!E248=-1,0,Sheet1!E248)</f>
        <v>19.7</v>
      </c>
      <c r="D248" s="24">
        <f>Sheet1!F248</f>
        <v>14.4</v>
      </c>
    </row>
    <row r="249" spans="2:4" x14ac:dyDescent="0.25">
      <c r="B249" s="26">
        <f>Sheet1!B249</f>
        <v>42981</v>
      </c>
      <c r="C249" s="24">
        <f>IF(Sheet1!E249=-1,0,Sheet1!E249)</f>
        <v>19.5</v>
      </c>
      <c r="D249" s="24">
        <f>Sheet1!F249</f>
        <v>13</v>
      </c>
    </row>
    <row r="250" spans="2:4" x14ac:dyDescent="0.25">
      <c r="B250" s="26">
        <f>Sheet1!B250</f>
        <v>42982</v>
      </c>
      <c r="C250" s="24">
        <f>IF(Sheet1!E250=-1,0,Sheet1!E250)</f>
        <v>2.1</v>
      </c>
      <c r="D250" s="24">
        <f>Sheet1!F250</f>
        <v>13.5</v>
      </c>
    </row>
    <row r="251" spans="2:4" x14ac:dyDescent="0.25">
      <c r="B251" s="26">
        <f>Sheet1!B251</f>
        <v>42983</v>
      </c>
      <c r="C251" s="24">
        <f>IF(Sheet1!E251=-1,0,Sheet1!E251)</f>
        <v>0.5</v>
      </c>
      <c r="D251" s="24">
        <f>Sheet1!F251</f>
        <v>15.2</v>
      </c>
    </row>
    <row r="252" spans="2:4" x14ac:dyDescent="0.25">
      <c r="B252" s="26">
        <f>Sheet1!B252</f>
        <v>42984</v>
      </c>
      <c r="C252" s="24">
        <f>IF(Sheet1!E252=-1,0,Sheet1!E252)</f>
        <v>0</v>
      </c>
      <c r="D252" s="24">
        <f>Sheet1!F252</f>
        <v>17.8</v>
      </c>
    </row>
    <row r="253" spans="2:4" x14ac:dyDescent="0.25">
      <c r="B253" s="26">
        <f>Sheet1!B253</f>
        <v>42985</v>
      </c>
      <c r="C253" s="24">
        <f>IF(Sheet1!E253=-1,0,Sheet1!E253)</f>
        <v>9.9</v>
      </c>
      <c r="D253" s="24">
        <f>Sheet1!F253</f>
        <v>14.1</v>
      </c>
    </row>
    <row r="254" spans="2:4" x14ac:dyDescent="0.25">
      <c r="B254" s="26">
        <f>Sheet1!B254</f>
        <v>42986</v>
      </c>
      <c r="C254" s="24">
        <f>IF(Sheet1!E254=-1,0,Sheet1!E254)</f>
        <v>15.2</v>
      </c>
      <c r="D254" s="24">
        <f>Sheet1!F254</f>
        <v>13.5</v>
      </c>
    </row>
    <row r="255" spans="2:4" x14ac:dyDescent="0.25">
      <c r="B255" s="26">
        <f>Sheet1!B255</f>
        <v>42987</v>
      </c>
      <c r="C255" s="24">
        <f>IF(Sheet1!E255=-1,0,Sheet1!E255)</f>
        <v>0</v>
      </c>
      <c r="D255" s="24">
        <f>Sheet1!F255</f>
        <v>14.8</v>
      </c>
    </row>
    <row r="256" spans="2:4" x14ac:dyDescent="0.25">
      <c r="B256" s="26">
        <f>Sheet1!B256</f>
        <v>42988</v>
      </c>
      <c r="C256" s="24">
        <f>IF(Sheet1!E256=-1,0,Sheet1!E256)</f>
        <v>2.9</v>
      </c>
      <c r="D256" s="24">
        <f>Sheet1!F256</f>
        <v>17</v>
      </c>
    </row>
    <row r="257" spans="2:4" x14ac:dyDescent="0.25">
      <c r="B257" s="26">
        <f>Sheet1!B257</f>
        <v>42989</v>
      </c>
      <c r="C257" s="24">
        <f>IF(Sheet1!E257=-1,0,Sheet1!E257)</f>
        <v>3.2</v>
      </c>
      <c r="D257" s="24">
        <f>Sheet1!F257</f>
        <v>16.100000000000001</v>
      </c>
    </row>
    <row r="258" spans="2:4" x14ac:dyDescent="0.25">
      <c r="B258" s="26">
        <f>Sheet1!B258</f>
        <v>42990</v>
      </c>
      <c r="C258" s="24">
        <f>IF(Sheet1!E258=-1,0,Sheet1!E258)</f>
        <v>41.2</v>
      </c>
      <c r="D258" s="24">
        <f>Sheet1!F258</f>
        <v>12.4</v>
      </c>
    </row>
    <row r="259" spans="2:4" x14ac:dyDescent="0.25">
      <c r="B259" s="26">
        <f>Sheet1!B259</f>
        <v>42991</v>
      </c>
      <c r="C259" s="24">
        <f>IF(Sheet1!E259=-1,0,Sheet1!E259)</f>
        <v>14</v>
      </c>
      <c r="D259" s="24">
        <f>Sheet1!F259</f>
        <v>15.2</v>
      </c>
    </row>
    <row r="260" spans="2:4" x14ac:dyDescent="0.25">
      <c r="B260" s="26">
        <f>Sheet1!B260</f>
        <v>42992</v>
      </c>
      <c r="C260" s="24">
        <f>IF(Sheet1!E260=-1,0,Sheet1!E260)</f>
        <v>0</v>
      </c>
      <c r="D260" s="24">
        <f>Sheet1!F260</f>
        <v>18.600000000000001</v>
      </c>
    </row>
    <row r="261" spans="2:4" x14ac:dyDescent="0.25">
      <c r="B261" s="26">
        <f>Sheet1!B261</f>
        <v>42993</v>
      </c>
      <c r="C261" s="24">
        <f>IF(Sheet1!E261=-1,0,Sheet1!E261)</f>
        <v>40.700000000000003</v>
      </c>
      <c r="D261" s="24">
        <f>Sheet1!F261</f>
        <v>10.8</v>
      </c>
    </row>
    <row r="262" spans="2:4" x14ac:dyDescent="0.25">
      <c r="B262" s="26">
        <f>Sheet1!B262</f>
        <v>42994</v>
      </c>
      <c r="C262" s="24">
        <f>IF(Sheet1!E262=-1,0,Sheet1!E262)</f>
        <v>34.1</v>
      </c>
      <c r="D262" s="24">
        <f>Sheet1!F262</f>
        <v>12.4</v>
      </c>
    </row>
    <row r="263" spans="2:4" x14ac:dyDescent="0.25">
      <c r="B263" s="26">
        <f>Sheet1!B263</f>
        <v>42995</v>
      </c>
      <c r="C263" s="24">
        <f>IF(Sheet1!E263=-1,0,Sheet1!E263)</f>
        <v>25.6</v>
      </c>
      <c r="D263" s="24">
        <f>Sheet1!F263</f>
        <v>13.5</v>
      </c>
    </row>
    <row r="264" spans="2:4" x14ac:dyDescent="0.25">
      <c r="B264" s="26">
        <f>Sheet1!B264</f>
        <v>42996</v>
      </c>
      <c r="C264" s="24">
        <f>IF(Sheet1!E264=-1,0,Sheet1!E264)</f>
        <v>2.5</v>
      </c>
      <c r="D264" s="24">
        <f>Sheet1!F264</f>
        <v>12.3</v>
      </c>
    </row>
    <row r="265" spans="2:4" x14ac:dyDescent="0.25">
      <c r="B265" s="26">
        <f>Sheet1!B265</f>
        <v>42997</v>
      </c>
      <c r="C265" s="24">
        <f>IF(Sheet1!E265=-1,0,Sheet1!E265)</f>
        <v>22.3</v>
      </c>
      <c r="D265" s="24">
        <f>Sheet1!F265</f>
        <v>9.5</v>
      </c>
    </row>
    <row r="266" spans="2:4" x14ac:dyDescent="0.25">
      <c r="B266" s="26">
        <f>Sheet1!B266</f>
        <v>42998</v>
      </c>
      <c r="C266" s="24">
        <f>IF(Sheet1!E266=-1,0,Sheet1!E266)</f>
        <v>17.600000000000001</v>
      </c>
      <c r="D266" s="24">
        <f>Sheet1!F266</f>
        <v>10.4</v>
      </c>
    </row>
    <row r="267" spans="2:4" x14ac:dyDescent="0.25">
      <c r="B267" s="26">
        <f>Sheet1!B267</f>
        <v>42999</v>
      </c>
      <c r="C267" s="24">
        <f>IF(Sheet1!E267=-1,0,Sheet1!E267)</f>
        <v>0</v>
      </c>
      <c r="D267" s="24">
        <f>Sheet1!F267</f>
        <v>9.8000000000000007</v>
      </c>
    </row>
    <row r="268" spans="2:4" x14ac:dyDescent="0.25">
      <c r="B268" s="26">
        <f>Sheet1!B268</f>
        <v>43000</v>
      </c>
      <c r="C268" s="24">
        <f>IF(Sheet1!E268=-1,0,Sheet1!E268)</f>
        <v>0</v>
      </c>
      <c r="D268" s="24">
        <f>Sheet1!F268</f>
        <v>11.9</v>
      </c>
    </row>
    <row r="269" spans="2:4" x14ac:dyDescent="0.25">
      <c r="B269" s="26">
        <f>Sheet1!B269</f>
        <v>43001</v>
      </c>
      <c r="C269" s="24">
        <f>IF(Sheet1!E269=-1,0,Sheet1!E269)</f>
        <v>0</v>
      </c>
      <c r="D269" s="24">
        <f>Sheet1!F269</f>
        <v>13.1</v>
      </c>
    </row>
    <row r="270" spans="2:4" x14ac:dyDescent="0.25">
      <c r="B270" s="26">
        <f>Sheet1!B270</f>
        <v>43002</v>
      </c>
      <c r="C270" s="24">
        <f>IF(Sheet1!E270=-1,0,Sheet1!E270)</f>
        <v>0</v>
      </c>
      <c r="D270" s="24">
        <f>Sheet1!F270</f>
        <v>13.6</v>
      </c>
    </row>
    <row r="271" spans="2:4" x14ac:dyDescent="0.25">
      <c r="B271" s="26">
        <f>Sheet1!B271</f>
        <v>43003</v>
      </c>
      <c r="C271" s="24">
        <f>IF(Sheet1!E271=-1,0,Sheet1!E271)</f>
        <v>0</v>
      </c>
      <c r="D271" s="24">
        <f>Sheet1!F271</f>
        <v>13.3</v>
      </c>
    </row>
    <row r="272" spans="2:4" x14ac:dyDescent="0.25">
      <c r="B272" s="26">
        <f>Sheet1!B272</f>
        <v>43004</v>
      </c>
      <c r="C272" s="24">
        <f>IF(Sheet1!E272=-1,0,Sheet1!E272)</f>
        <v>1.5</v>
      </c>
      <c r="D272" s="24">
        <f>Sheet1!F272</f>
        <v>12.8</v>
      </c>
    </row>
    <row r="273" spans="2:4" x14ac:dyDescent="0.25">
      <c r="B273" s="26">
        <f>Sheet1!B273</f>
        <v>43005</v>
      </c>
      <c r="C273" s="24">
        <f>IF(Sheet1!E273=-1,0,Sheet1!E273)</f>
        <v>4.2</v>
      </c>
      <c r="D273" s="24">
        <f>Sheet1!F273</f>
        <v>13.4</v>
      </c>
    </row>
    <row r="274" spans="2:4" x14ac:dyDescent="0.25">
      <c r="B274" s="26">
        <f>Sheet1!B274</f>
        <v>43006</v>
      </c>
      <c r="C274" s="24">
        <f>IF(Sheet1!E274=-1,0,Sheet1!E274)</f>
        <v>1.7</v>
      </c>
      <c r="D274" s="24">
        <f>Sheet1!F274</f>
        <v>12</v>
      </c>
    </row>
    <row r="275" spans="2:4" x14ac:dyDescent="0.25">
      <c r="B275" s="26">
        <f>Sheet1!B275</f>
        <v>43007</v>
      </c>
      <c r="C275" s="24">
        <f>IF(Sheet1!E275=-1,0,Sheet1!E275)</f>
        <v>0</v>
      </c>
      <c r="D275" s="24">
        <f>Sheet1!F275</f>
        <v>10</v>
      </c>
    </row>
    <row r="276" spans="2:4" x14ac:dyDescent="0.25">
      <c r="B276" s="26">
        <f>Sheet1!B276</f>
        <v>43008</v>
      </c>
      <c r="C276" s="24">
        <f>IF(Sheet1!E276=-1,0,Sheet1!E276)</f>
        <v>0</v>
      </c>
      <c r="D276" s="24">
        <f>Sheet1!F276</f>
        <v>10.4</v>
      </c>
    </row>
    <row r="277" spans="2:4" x14ac:dyDescent="0.25">
      <c r="B277" s="26">
        <f>Sheet1!B277</f>
        <v>43009</v>
      </c>
      <c r="C277" s="24">
        <f>IF(Sheet1!E277=-1,0,Sheet1!E277)</f>
        <v>0</v>
      </c>
      <c r="D277" s="24">
        <f>Sheet1!F277</f>
        <v>8.4</v>
      </c>
    </row>
    <row r="278" spans="2:4" x14ac:dyDescent="0.25">
      <c r="B278" s="26">
        <f>Sheet1!B278</f>
        <v>43010</v>
      </c>
      <c r="C278" s="24">
        <f>IF(Sheet1!E278=-1,0,Sheet1!E278)</f>
        <v>0</v>
      </c>
      <c r="D278" s="24">
        <f>Sheet1!F278</f>
        <v>8.8000000000000007</v>
      </c>
    </row>
    <row r="279" spans="2:4" x14ac:dyDescent="0.25">
      <c r="B279" s="26">
        <f>Sheet1!B279</f>
        <v>43011</v>
      </c>
      <c r="C279" s="24">
        <f>IF(Sheet1!E279=-1,0,Sheet1!E279)</f>
        <v>0</v>
      </c>
      <c r="D279" s="24">
        <f>Sheet1!F279</f>
        <v>13.1</v>
      </c>
    </row>
    <row r="280" spans="2:4" x14ac:dyDescent="0.25">
      <c r="B280" s="26">
        <f>Sheet1!B280</f>
        <v>43012</v>
      </c>
      <c r="C280" s="24">
        <f>IF(Sheet1!E280=-1,0,Sheet1!E280)</f>
        <v>0.5</v>
      </c>
      <c r="D280" s="24">
        <f>Sheet1!F280</f>
        <v>12.9</v>
      </c>
    </row>
    <row r="281" spans="2:4" x14ac:dyDescent="0.25">
      <c r="B281" s="26">
        <f>Sheet1!B281</f>
        <v>43013</v>
      </c>
      <c r="C281" s="24">
        <f>IF(Sheet1!E281=-1,0,Sheet1!E281)</f>
        <v>0</v>
      </c>
      <c r="D281" s="24">
        <f>Sheet1!F281</f>
        <v>17.100000000000001</v>
      </c>
    </row>
    <row r="282" spans="2:4" x14ac:dyDescent="0.25">
      <c r="B282" s="26">
        <f>Sheet1!B282</f>
        <v>43014</v>
      </c>
      <c r="C282" s="24">
        <f>IF(Sheet1!E282=-1,0,Sheet1!E282)</f>
        <v>0.3</v>
      </c>
      <c r="D282" s="24">
        <f>Sheet1!F282</f>
        <v>8.6</v>
      </c>
    </row>
    <row r="283" spans="2:4" x14ac:dyDescent="0.25">
      <c r="B283" s="26">
        <f>Sheet1!B283</f>
        <v>43015</v>
      </c>
      <c r="C283" s="24">
        <f>IF(Sheet1!E283=-1,0,Sheet1!E283)</f>
        <v>1</v>
      </c>
      <c r="D283" s="24">
        <f>Sheet1!F283</f>
        <v>8.1999999999999993</v>
      </c>
    </row>
    <row r="284" spans="2:4" x14ac:dyDescent="0.25">
      <c r="B284" s="26">
        <f>Sheet1!B284</f>
        <v>43016</v>
      </c>
      <c r="C284" s="24">
        <f>IF(Sheet1!E284=-1,0,Sheet1!E284)</f>
        <v>0</v>
      </c>
      <c r="D284" s="24">
        <f>Sheet1!F284</f>
        <v>9.9</v>
      </c>
    </row>
    <row r="285" spans="2:4" x14ac:dyDescent="0.25">
      <c r="B285" s="26">
        <f>Sheet1!B285</f>
        <v>43017</v>
      </c>
      <c r="C285" s="24">
        <f>IF(Sheet1!E285=-1,0,Sheet1!E285)</f>
        <v>0</v>
      </c>
      <c r="D285" s="24">
        <f>Sheet1!F285</f>
        <v>10.199999999999999</v>
      </c>
    </row>
    <row r="286" spans="2:4" x14ac:dyDescent="0.25">
      <c r="B286" s="26">
        <f>Sheet1!B286</f>
        <v>43018</v>
      </c>
      <c r="C286" s="24">
        <f>IF(Sheet1!E286=-1,0,Sheet1!E286)</f>
        <v>0.8</v>
      </c>
      <c r="D286" s="24">
        <f>Sheet1!F286</f>
        <v>10.9</v>
      </c>
    </row>
    <row r="287" spans="2:4" x14ac:dyDescent="0.25">
      <c r="B287" s="26">
        <f>Sheet1!B287</f>
        <v>43019</v>
      </c>
      <c r="C287" s="24">
        <f>IF(Sheet1!E287=-1,0,Sheet1!E287)</f>
        <v>0.1</v>
      </c>
      <c r="D287" s="24">
        <f>Sheet1!F287</f>
        <v>11.2</v>
      </c>
    </row>
    <row r="288" spans="2:4" x14ac:dyDescent="0.25">
      <c r="B288" s="26">
        <f>Sheet1!B288</f>
        <v>43020</v>
      </c>
      <c r="C288" s="24">
        <f>IF(Sheet1!E288=-1,0,Sheet1!E288)</f>
        <v>0</v>
      </c>
      <c r="D288" s="24">
        <f>Sheet1!F288</f>
        <v>13.1</v>
      </c>
    </row>
    <row r="289" spans="2:4" x14ac:dyDescent="0.25">
      <c r="B289" s="26">
        <f>Sheet1!B289</f>
        <v>43021</v>
      </c>
      <c r="C289" s="24">
        <f>IF(Sheet1!E289=-1,0,Sheet1!E289)</f>
        <v>0</v>
      </c>
      <c r="D289" s="24">
        <f>Sheet1!F289</f>
        <v>12.6</v>
      </c>
    </row>
    <row r="290" spans="2:4" x14ac:dyDescent="0.25">
      <c r="B290" s="26">
        <f>Sheet1!B290</f>
        <v>43022</v>
      </c>
      <c r="C290" s="24">
        <f>IF(Sheet1!E290=-1,0,Sheet1!E290)</f>
        <v>0</v>
      </c>
      <c r="D290" s="24">
        <f>Sheet1!F290</f>
        <v>11.6</v>
      </c>
    </row>
    <row r="291" spans="2:4" x14ac:dyDescent="0.25">
      <c r="B291" s="26">
        <f>Sheet1!B291</f>
        <v>43023</v>
      </c>
      <c r="C291" s="24">
        <f>IF(Sheet1!E291=-1,0,Sheet1!E291)</f>
        <v>0</v>
      </c>
      <c r="D291" s="24">
        <f>Sheet1!F291</f>
        <v>12.7</v>
      </c>
    </row>
    <row r="292" spans="2:4" x14ac:dyDescent="0.25">
      <c r="B292" s="26">
        <f>Sheet1!B292</f>
        <v>43024</v>
      </c>
      <c r="C292" s="24">
        <f>IF(Sheet1!E292=-1,0,Sheet1!E292)</f>
        <v>0</v>
      </c>
      <c r="D292" s="24">
        <f>Sheet1!F292</f>
        <v>12.7</v>
      </c>
    </row>
    <row r="293" spans="2:4" x14ac:dyDescent="0.25">
      <c r="B293" s="26">
        <f>Sheet1!B293</f>
        <v>43025</v>
      </c>
      <c r="C293" s="24">
        <f>IF(Sheet1!E293=-1,0,Sheet1!E293)</f>
        <v>0</v>
      </c>
      <c r="D293" s="24">
        <f>Sheet1!F293</f>
        <v>13.2</v>
      </c>
    </row>
    <row r="294" spans="2:4" x14ac:dyDescent="0.25">
      <c r="B294" s="26">
        <f>Sheet1!B294</f>
        <v>43026</v>
      </c>
      <c r="C294" s="24">
        <f>IF(Sheet1!E294=-1,0,Sheet1!E294)</f>
        <v>0</v>
      </c>
      <c r="D294" s="24">
        <f>Sheet1!F294</f>
        <v>13.7</v>
      </c>
    </row>
    <row r="295" spans="2:4" x14ac:dyDescent="0.25">
      <c r="B295" s="26">
        <f>Sheet1!B295</f>
        <v>43027</v>
      </c>
      <c r="C295" s="24">
        <f>IF(Sheet1!E295=-1,0,Sheet1!E295)</f>
        <v>0</v>
      </c>
      <c r="D295" s="24">
        <f>Sheet1!F295</f>
        <v>11.3</v>
      </c>
    </row>
    <row r="296" spans="2:4" x14ac:dyDescent="0.25">
      <c r="B296" s="26">
        <f>Sheet1!B296</f>
        <v>43028</v>
      </c>
      <c r="C296" s="24">
        <f>IF(Sheet1!E296=-1,0,Sheet1!E296)</f>
        <v>0</v>
      </c>
      <c r="D296" s="24">
        <f>Sheet1!F296</f>
        <v>10.3</v>
      </c>
    </row>
    <row r="297" spans="2:4" x14ac:dyDescent="0.25">
      <c r="B297" s="26">
        <f>Sheet1!B297</f>
        <v>43029</v>
      </c>
      <c r="C297" s="24">
        <f>IF(Sheet1!E297=-1,0,Sheet1!E297)</f>
        <v>0</v>
      </c>
      <c r="D297" s="24">
        <f>Sheet1!F297</f>
        <v>12.1</v>
      </c>
    </row>
    <row r="298" spans="2:4" x14ac:dyDescent="0.25">
      <c r="B298" s="26">
        <f>Sheet1!B298</f>
        <v>43030</v>
      </c>
      <c r="C298" s="24">
        <f>IF(Sheet1!E298=-1,0,Sheet1!E298)</f>
        <v>0</v>
      </c>
      <c r="D298" s="24">
        <f>Sheet1!F298</f>
        <v>8.1</v>
      </c>
    </row>
    <row r="299" spans="2:4" x14ac:dyDescent="0.25">
      <c r="B299" s="26">
        <f>Sheet1!B299</f>
        <v>43031</v>
      </c>
      <c r="C299" s="24">
        <f>IF(Sheet1!E299=-1,0,Sheet1!E299)</f>
        <v>45.5</v>
      </c>
      <c r="D299" s="24">
        <f>Sheet1!F299</f>
        <v>10.9</v>
      </c>
    </row>
    <row r="300" spans="2:4" x14ac:dyDescent="0.25">
      <c r="B300" s="26">
        <f>Sheet1!B300</f>
        <v>43032</v>
      </c>
      <c r="C300" s="24">
        <f>IF(Sheet1!E300=-1,0,Sheet1!E300)</f>
        <v>0</v>
      </c>
      <c r="D300" s="24">
        <f>Sheet1!F300</f>
        <v>9.1999999999999993</v>
      </c>
    </row>
    <row r="301" spans="2:4" x14ac:dyDescent="0.25">
      <c r="B301" s="26">
        <f>Sheet1!B301</f>
        <v>43033</v>
      </c>
      <c r="C301" s="24">
        <f>IF(Sheet1!E301=-1,0,Sheet1!E301)</f>
        <v>0</v>
      </c>
      <c r="D301" s="24">
        <f>Sheet1!F301</f>
        <v>7</v>
      </c>
    </row>
    <row r="302" spans="2:4" x14ac:dyDescent="0.25">
      <c r="B302" s="26">
        <f>Sheet1!B302</f>
        <v>43034</v>
      </c>
      <c r="C302" s="24">
        <f>IF(Sheet1!E302=-1,0,Sheet1!E302)</f>
        <v>0</v>
      </c>
      <c r="D302" s="24">
        <f>Sheet1!F302</f>
        <v>8.8000000000000007</v>
      </c>
    </row>
    <row r="303" spans="2:4" x14ac:dyDescent="0.25">
      <c r="B303" s="26">
        <f>Sheet1!B303</f>
        <v>43035</v>
      </c>
      <c r="C303" s="24">
        <f>IF(Sheet1!E303=-1,0,Sheet1!E303)</f>
        <v>0</v>
      </c>
      <c r="D303" s="24">
        <f>Sheet1!F303</f>
        <v>11.2</v>
      </c>
    </row>
    <row r="304" spans="2:4" x14ac:dyDescent="0.25">
      <c r="B304" s="26">
        <f>Sheet1!B304</f>
        <v>43036</v>
      </c>
      <c r="C304" s="24">
        <f>IF(Sheet1!E304=-1,0,Sheet1!E304)</f>
        <v>0.7</v>
      </c>
      <c r="D304" s="24">
        <f>Sheet1!F304</f>
        <v>6.6</v>
      </c>
    </row>
    <row r="305" spans="2:4" x14ac:dyDescent="0.25">
      <c r="B305" s="26">
        <f>Sheet1!B305</f>
        <v>43037</v>
      </c>
      <c r="C305" s="24">
        <f>IF(Sheet1!E305=-1,0,Sheet1!E305)</f>
        <v>0</v>
      </c>
      <c r="D305" s="24">
        <f>Sheet1!F305</f>
        <v>9.6</v>
      </c>
    </row>
    <row r="306" spans="2:4" x14ac:dyDescent="0.25">
      <c r="B306" s="26">
        <f>Sheet1!B306</f>
        <v>43038</v>
      </c>
      <c r="C306" s="24">
        <f>IF(Sheet1!E306=-1,0,Sheet1!E306)</f>
        <v>0</v>
      </c>
      <c r="D306" s="24">
        <f>Sheet1!F306</f>
        <v>4.0999999999999996</v>
      </c>
    </row>
    <row r="307" spans="2:4" x14ac:dyDescent="0.25">
      <c r="B307" s="26">
        <f>Sheet1!B307</f>
        <v>43039</v>
      </c>
      <c r="C307" s="24">
        <f>IF(Sheet1!E307=-1,0,Sheet1!E307)</f>
        <v>0</v>
      </c>
      <c r="D307" s="24">
        <f>Sheet1!F307</f>
        <v>2.9</v>
      </c>
    </row>
    <row r="308" spans="2:4" x14ac:dyDescent="0.25">
      <c r="B308" s="26">
        <f>Sheet1!B308</f>
        <v>43040</v>
      </c>
      <c r="C308" s="24">
        <f>IF(Sheet1!E308=-1,0,Sheet1!E308)</f>
        <v>0</v>
      </c>
      <c r="D308" s="24">
        <f>Sheet1!F308</f>
        <v>6.1</v>
      </c>
    </row>
    <row r="309" spans="2:4" x14ac:dyDescent="0.25">
      <c r="B309" s="26">
        <f>Sheet1!B309</f>
        <v>43041</v>
      </c>
      <c r="C309" s="24">
        <f>IF(Sheet1!E309=-1,0,Sheet1!E309)</f>
        <v>0.1</v>
      </c>
      <c r="D309" s="24">
        <f>Sheet1!F309</f>
        <v>9.1999999999999993</v>
      </c>
    </row>
    <row r="310" spans="2:4" x14ac:dyDescent="0.25">
      <c r="B310" s="26">
        <f>Sheet1!B310</f>
        <v>43042</v>
      </c>
      <c r="C310" s="24">
        <f>IF(Sheet1!E310=-1,0,Sheet1!E310)</f>
        <v>0</v>
      </c>
      <c r="D310" s="24">
        <f>Sheet1!F310</f>
        <v>8.6</v>
      </c>
    </row>
    <row r="311" spans="2:4" x14ac:dyDescent="0.25">
      <c r="B311" s="26">
        <f>Sheet1!B311</f>
        <v>43043</v>
      </c>
      <c r="C311" s="24">
        <f>IF(Sheet1!E311=-1,0,Sheet1!E311)</f>
        <v>0</v>
      </c>
      <c r="D311" s="24">
        <f>Sheet1!F311</f>
        <v>9.3000000000000007</v>
      </c>
    </row>
    <row r="312" spans="2:4" x14ac:dyDescent="0.25">
      <c r="B312" s="26">
        <f>Sheet1!B312</f>
        <v>43044</v>
      </c>
      <c r="C312" s="24">
        <f>IF(Sheet1!E312=-1,0,Sheet1!E312)</f>
        <v>0</v>
      </c>
      <c r="D312" s="24">
        <f>Sheet1!F312</f>
        <v>12.9</v>
      </c>
    </row>
    <row r="313" spans="2:4" x14ac:dyDescent="0.25">
      <c r="B313" s="26">
        <f>Sheet1!B313</f>
        <v>43045</v>
      </c>
      <c r="C313" s="24">
        <f>IF(Sheet1!E313=-1,0,Sheet1!E313)</f>
        <v>3.1</v>
      </c>
      <c r="D313" s="24">
        <f>Sheet1!F313</f>
        <v>7</v>
      </c>
    </row>
    <row r="314" spans="2:4" x14ac:dyDescent="0.25">
      <c r="B314" s="26">
        <f>Sheet1!B314</f>
        <v>43046</v>
      </c>
      <c r="C314" s="24">
        <f>IF(Sheet1!E314=-1,0,Sheet1!E314)</f>
        <v>29.9</v>
      </c>
      <c r="D314" s="24">
        <f>Sheet1!F314</f>
        <v>7.1</v>
      </c>
    </row>
    <row r="315" spans="2:4" x14ac:dyDescent="0.25">
      <c r="B315" s="26">
        <f>Sheet1!B315</f>
        <v>43047</v>
      </c>
      <c r="C315" s="24">
        <f>IF(Sheet1!E315=-1,0,Sheet1!E315)</f>
        <v>16.399999999999999</v>
      </c>
      <c r="D315" s="24">
        <f>Sheet1!F315</f>
        <v>7.4</v>
      </c>
    </row>
    <row r="316" spans="2:4" x14ac:dyDescent="0.25">
      <c r="B316" s="26">
        <f>Sheet1!B316</f>
        <v>43048</v>
      </c>
      <c r="C316" s="24">
        <f>IF(Sheet1!E316=-1,0,Sheet1!E316)</f>
        <v>4.9000000000000004</v>
      </c>
      <c r="D316" s="24">
        <f>Sheet1!F316</f>
        <v>7.1</v>
      </c>
    </row>
    <row r="317" spans="2:4" x14ac:dyDescent="0.25">
      <c r="B317" s="26">
        <f>Sheet1!B317</f>
        <v>43049</v>
      </c>
      <c r="C317" s="24">
        <f>IF(Sheet1!E317=-1,0,Sheet1!E317)</f>
        <v>0</v>
      </c>
      <c r="D317" s="24">
        <f>Sheet1!F317</f>
        <v>6.6</v>
      </c>
    </row>
    <row r="318" spans="2:4" x14ac:dyDescent="0.25">
      <c r="B318" s="26">
        <f>Sheet1!B318</f>
        <v>43050</v>
      </c>
      <c r="C318" s="24">
        <f>IF(Sheet1!E318=-1,0,Sheet1!E318)</f>
        <v>0</v>
      </c>
      <c r="D318" s="24">
        <f>Sheet1!F318</f>
        <v>6.5</v>
      </c>
    </row>
    <row r="319" spans="2:4" x14ac:dyDescent="0.25">
      <c r="B319" s="26">
        <f>Sheet1!B319</f>
        <v>43051</v>
      </c>
      <c r="C319" s="24">
        <f>IF(Sheet1!E319=-1,0,Sheet1!E319)</f>
        <v>0</v>
      </c>
      <c r="D319" s="24">
        <f>Sheet1!F319</f>
        <v>8.4</v>
      </c>
    </row>
    <row r="320" spans="2:4" x14ac:dyDescent="0.25">
      <c r="B320" s="26">
        <f>Sheet1!B320</f>
        <v>43052</v>
      </c>
      <c r="C320" s="24">
        <f>IF(Sheet1!E320=-1,0,Sheet1!E320)</f>
        <v>27.9</v>
      </c>
      <c r="D320" s="24">
        <f>Sheet1!F320</f>
        <v>3.4</v>
      </c>
    </row>
    <row r="321" spans="2:4" x14ac:dyDescent="0.25">
      <c r="B321" s="26">
        <f>Sheet1!B321</f>
        <v>43053</v>
      </c>
      <c r="C321" s="24">
        <f>IF(Sheet1!E321=-1,0,Sheet1!E321)</f>
        <v>2.5</v>
      </c>
      <c r="D321" s="24">
        <f>Sheet1!F321</f>
        <v>2.1</v>
      </c>
    </row>
    <row r="322" spans="2:4" x14ac:dyDescent="0.25">
      <c r="B322" s="26">
        <f>Sheet1!B322</f>
        <v>43054</v>
      </c>
      <c r="C322" s="24">
        <f>IF(Sheet1!E322=-1,0,Sheet1!E322)</f>
        <v>0</v>
      </c>
      <c r="D322" s="24">
        <f>Sheet1!F322</f>
        <v>2.6</v>
      </c>
    </row>
    <row r="323" spans="2:4" x14ac:dyDescent="0.25">
      <c r="B323" s="26">
        <f>Sheet1!B323</f>
        <v>43055</v>
      </c>
      <c r="C323" s="24">
        <f>IF(Sheet1!E323=-1,0,Sheet1!E323)</f>
        <v>0</v>
      </c>
      <c r="D323" s="24">
        <f>Sheet1!F323</f>
        <v>4.9000000000000004</v>
      </c>
    </row>
    <row r="324" spans="2:4" x14ac:dyDescent="0.25">
      <c r="B324" s="26">
        <f>Sheet1!B324</f>
        <v>43056</v>
      </c>
      <c r="C324" s="24">
        <f>IF(Sheet1!E324=-1,0,Sheet1!E324)</f>
        <v>0</v>
      </c>
      <c r="D324" s="24">
        <f>Sheet1!F324</f>
        <v>4.5</v>
      </c>
    </row>
    <row r="325" spans="2:4" x14ac:dyDescent="0.25">
      <c r="B325" s="26">
        <f>Sheet1!B325</f>
        <v>43057</v>
      </c>
      <c r="C325" s="24">
        <f>IF(Sheet1!E325=-1,0,Sheet1!E325)</f>
        <v>1.2</v>
      </c>
      <c r="D325" s="24">
        <f>Sheet1!F325</f>
        <v>2.6</v>
      </c>
    </row>
    <row r="326" spans="2:4" x14ac:dyDescent="0.25">
      <c r="B326" s="26">
        <f>Sheet1!B326</f>
        <v>43058</v>
      </c>
      <c r="C326" s="24">
        <f>IF(Sheet1!E326=-1,0,Sheet1!E326)</f>
        <v>0</v>
      </c>
      <c r="D326" s="24">
        <f>Sheet1!F326</f>
        <v>0.2</v>
      </c>
    </row>
    <row r="327" spans="2:4" x14ac:dyDescent="0.25">
      <c r="B327" s="26">
        <f>Sheet1!B327</f>
        <v>43059</v>
      </c>
      <c r="C327" s="24">
        <f>IF(Sheet1!E327=-1,0,Sheet1!E327)</f>
        <v>0</v>
      </c>
      <c r="D327" s="24">
        <f>Sheet1!F327</f>
        <v>1.2</v>
      </c>
    </row>
    <row r="328" spans="2:4" x14ac:dyDescent="0.25">
      <c r="B328" s="26">
        <f>Sheet1!B328</f>
        <v>43060</v>
      </c>
      <c r="C328" s="24">
        <f>IF(Sheet1!E328=-1,0,Sheet1!E328)</f>
        <v>0</v>
      </c>
      <c r="D328" s="24">
        <f>Sheet1!F328</f>
        <v>7</v>
      </c>
    </row>
    <row r="329" spans="2:4" x14ac:dyDescent="0.25">
      <c r="B329" s="26">
        <f>Sheet1!B329</f>
        <v>43061</v>
      </c>
      <c r="C329" s="24">
        <f>IF(Sheet1!E329=-1,0,Sheet1!E329)</f>
        <v>0</v>
      </c>
      <c r="D329" s="24">
        <f>Sheet1!F329</f>
        <v>7.6</v>
      </c>
    </row>
    <row r="330" spans="2:4" x14ac:dyDescent="0.25">
      <c r="B330" s="26">
        <f>Sheet1!B330</f>
        <v>43062</v>
      </c>
      <c r="C330" s="24">
        <f>IF(Sheet1!E330=-1,0,Sheet1!E330)</f>
        <v>0</v>
      </c>
      <c r="D330" s="24">
        <f>Sheet1!F330</f>
        <v>8.1</v>
      </c>
    </row>
    <row r="331" spans="2:4" x14ac:dyDescent="0.25">
      <c r="B331" s="26">
        <f>Sheet1!B331</f>
        <v>43063</v>
      </c>
      <c r="C331" s="24">
        <f>IF(Sheet1!E331=-1,0,Sheet1!E331)</f>
        <v>0</v>
      </c>
      <c r="D331" s="24">
        <f>Sheet1!F331</f>
        <v>7.2</v>
      </c>
    </row>
    <row r="332" spans="2:4" x14ac:dyDescent="0.25">
      <c r="B332" s="26">
        <f>Sheet1!B332</f>
        <v>43064</v>
      </c>
      <c r="C332" s="24">
        <f>IF(Sheet1!E332=-1,0,Sheet1!E332)</f>
        <v>0</v>
      </c>
      <c r="D332" s="24">
        <f>Sheet1!F332</f>
        <v>11.2</v>
      </c>
    </row>
    <row r="333" spans="2:4" x14ac:dyDescent="0.25">
      <c r="B333" s="26">
        <f>Sheet1!B333</f>
        <v>43065</v>
      </c>
      <c r="C333" s="24">
        <f>IF(Sheet1!E333=-1,0,Sheet1!E333)</f>
        <v>52.6</v>
      </c>
      <c r="D333" s="24">
        <f>Sheet1!F333</f>
        <v>3.4</v>
      </c>
    </row>
    <row r="334" spans="2:4" x14ac:dyDescent="0.25">
      <c r="B334" s="26">
        <f>Sheet1!B334</f>
        <v>43066</v>
      </c>
      <c r="C334" s="24">
        <f>IF(Sheet1!E334=-1,0,Sheet1!E334)</f>
        <v>0.2</v>
      </c>
      <c r="D334" s="24">
        <f>Sheet1!F334</f>
        <v>-0.6</v>
      </c>
    </row>
    <row r="335" spans="2:4" x14ac:dyDescent="0.25">
      <c r="B335" s="26">
        <f>Sheet1!B335</f>
        <v>43067</v>
      </c>
      <c r="C335" s="24">
        <f>IF(Sheet1!E335=-1,0,Sheet1!E335)</f>
        <v>0</v>
      </c>
      <c r="D335" s="24">
        <f>Sheet1!F335</f>
        <v>3.2</v>
      </c>
    </row>
    <row r="336" spans="2:4" x14ac:dyDescent="0.25">
      <c r="B336" s="26">
        <f>Sheet1!B336</f>
        <v>43068</v>
      </c>
      <c r="C336" s="24">
        <f>IF(Sheet1!E336=-1,0,Sheet1!E336)</f>
        <v>0.1</v>
      </c>
      <c r="D336" s="24">
        <f>Sheet1!F336</f>
        <v>2</v>
      </c>
    </row>
    <row r="337" spans="2:4" x14ac:dyDescent="0.25">
      <c r="B337" s="26">
        <f>Sheet1!B337</f>
        <v>43069</v>
      </c>
      <c r="C337" s="24">
        <f>IF(Sheet1!E337=-1,0,Sheet1!E337)</f>
        <v>28.2</v>
      </c>
      <c r="D337" s="24">
        <f>Sheet1!F337</f>
        <v>0.6</v>
      </c>
    </row>
    <row r="338" spans="2:4" x14ac:dyDescent="0.25">
      <c r="B338" s="26">
        <f>Sheet1!B338</f>
        <v>43070</v>
      </c>
      <c r="C338" s="24">
        <f>IF(Sheet1!E338=-1,0,Sheet1!E338)</f>
        <v>5.9</v>
      </c>
      <c r="D338" s="24">
        <f>Sheet1!F338</f>
        <v>0.7</v>
      </c>
    </row>
    <row r="339" spans="2:4" x14ac:dyDescent="0.25">
      <c r="B339" s="26">
        <f>Sheet1!B339</f>
        <v>43071</v>
      </c>
      <c r="C339" s="24">
        <f>IF(Sheet1!E339=-1,0,Sheet1!E339)</f>
        <v>1.4</v>
      </c>
      <c r="D339" s="24">
        <f>Sheet1!F339</f>
        <v>1.2</v>
      </c>
    </row>
    <row r="340" spans="2:4" x14ac:dyDescent="0.25">
      <c r="B340" s="26">
        <f>Sheet1!B340</f>
        <v>43072</v>
      </c>
      <c r="C340" s="24">
        <f>IF(Sheet1!E340=-1,0,Sheet1!E340)</f>
        <v>0</v>
      </c>
      <c r="D340" s="24">
        <f>Sheet1!F340</f>
        <v>-2.5</v>
      </c>
    </row>
    <row r="341" spans="2:4" x14ac:dyDescent="0.25">
      <c r="B341" s="26">
        <f>Sheet1!B341</f>
        <v>43073</v>
      </c>
      <c r="C341" s="24">
        <f>IF(Sheet1!E341=-1,0,Sheet1!E341)</f>
        <v>0</v>
      </c>
      <c r="D341" s="24">
        <f>Sheet1!F341</f>
        <v>-3.2</v>
      </c>
    </row>
    <row r="342" spans="2:4" x14ac:dyDescent="0.25">
      <c r="B342" s="26">
        <f>Sheet1!B342</f>
        <v>43074</v>
      </c>
      <c r="C342" s="24">
        <f>IF(Sheet1!E342=-1,0,Sheet1!E342)</f>
        <v>0</v>
      </c>
      <c r="D342" s="24">
        <f>Sheet1!F342</f>
        <v>-1.2</v>
      </c>
    </row>
    <row r="343" spans="2:4" x14ac:dyDescent="0.25">
      <c r="B343" s="26">
        <f>Sheet1!B343</f>
        <v>43075</v>
      </c>
      <c r="C343" s="24">
        <f>IF(Sheet1!E343=-1,0,Sheet1!E343)</f>
        <v>0</v>
      </c>
      <c r="D343" s="24">
        <f>Sheet1!F343</f>
        <v>-0.4</v>
      </c>
    </row>
    <row r="344" spans="2:4" x14ac:dyDescent="0.25">
      <c r="B344" s="26">
        <f>Sheet1!B344</f>
        <v>43076</v>
      </c>
      <c r="C344" s="24">
        <f>IF(Sheet1!E344=-1,0,Sheet1!E344)</f>
        <v>0</v>
      </c>
      <c r="D344" s="24">
        <f>Sheet1!F344</f>
        <v>4.8</v>
      </c>
    </row>
    <row r="345" spans="2:4" x14ac:dyDescent="0.25">
      <c r="B345" s="26">
        <f>Sheet1!B345</f>
        <v>43077</v>
      </c>
      <c r="C345" s="24">
        <f>IF(Sheet1!E345=-1,0,Sheet1!E345)</f>
        <v>0</v>
      </c>
      <c r="D345" s="24">
        <f>Sheet1!F345</f>
        <v>7.9</v>
      </c>
    </row>
    <row r="346" spans="2:4" x14ac:dyDescent="0.25">
      <c r="B346" s="26">
        <f>Sheet1!B346</f>
        <v>43078</v>
      </c>
      <c r="C346" s="24">
        <f>IF(Sheet1!E346=-1,0,Sheet1!E346)</f>
        <v>58.2</v>
      </c>
      <c r="D346" s="24">
        <f>Sheet1!F346</f>
        <v>-3.7</v>
      </c>
    </row>
    <row r="347" spans="2:4" x14ac:dyDescent="0.25">
      <c r="B347" s="26">
        <f>Sheet1!B347</f>
        <v>43079</v>
      </c>
      <c r="C347" s="24">
        <f>IF(Sheet1!E347=-1,0,Sheet1!E347)</f>
        <v>0.1</v>
      </c>
      <c r="D347" s="24">
        <f>Sheet1!F347</f>
        <v>-1.3</v>
      </c>
    </row>
    <row r="348" spans="2:4" x14ac:dyDescent="0.25">
      <c r="B348" s="26">
        <f>Sheet1!B348</f>
        <v>43080</v>
      </c>
      <c r="C348" s="24">
        <f>IF(Sheet1!E348=-1,0,Sheet1!E348)</f>
        <v>1.6</v>
      </c>
      <c r="D348" s="24">
        <f>Sheet1!F348</f>
        <v>8.5</v>
      </c>
    </row>
    <row r="349" spans="2:4" x14ac:dyDescent="0.25">
      <c r="B349" s="26">
        <f>Sheet1!B349</f>
        <v>43081</v>
      </c>
      <c r="C349" s="24">
        <f>IF(Sheet1!E349=-1,0,Sheet1!E349)</f>
        <v>0</v>
      </c>
      <c r="D349" s="24">
        <f>Sheet1!F349</f>
        <v>12</v>
      </c>
    </row>
    <row r="350" spans="2:4" x14ac:dyDescent="0.25">
      <c r="B350" s="26">
        <f>Sheet1!B350</f>
        <v>43082</v>
      </c>
      <c r="C350" s="24">
        <f>IF(Sheet1!E350=-1,0,Sheet1!E350)</f>
        <v>13.6</v>
      </c>
      <c r="D350" s="24">
        <f>Sheet1!F350</f>
        <v>1</v>
      </c>
    </row>
    <row r="351" spans="2:4" x14ac:dyDescent="0.25">
      <c r="B351" s="26">
        <f>Sheet1!B351</f>
        <v>43083</v>
      </c>
      <c r="C351" s="24">
        <f>IF(Sheet1!E351=-1,0,Sheet1!E351)</f>
        <v>0.2</v>
      </c>
      <c r="D351" s="24">
        <f>Sheet1!F351</f>
        <v>7.1</v>
      </c>
    </row>
    <row r="352" spans="2:4" x14ac:dyDescent="0.25">
      <c r="B352" s="26">
        <f>Sheet1!B352</f>
        <v>43084</v>
      </c>
      <c r="C352" s="24">
        <f>IF(Sheet1!E352=-1,0,Sheet1!E352)</f>
        <v>5.2</v>
      </c>
      <c r="D352" s="24">
        <f>Sheet1!F352</f>
        <v>5</v>
      </c>
    </row>
    <row r="353" spans="2:4" x14ac:dyDescent="0.25">
      <c r="B353" s="26">
        <f>Sheet1!B353</f>
        <v>43085</v>
      </c>
      <c r="C353" s="24">
        <f>IF(Sheet1!E353=-1,0,Sheet1!E353)</f>
        <v>19.2</v>
      </c>
      <c r="D353" s="24">
        <f>Sheet1!F353</f>
        <v>0.8</v>
      </c>
    </row>
    <row r="354" spans="2:4" x14ac:dyDescent="0.25">
      <c r="B354" s="26">
        <f>Sheet1!B354</f>
        <v>43086</v>
      </c>
      <c r="C354" s="24">
        <f>IF(Sheet1!E354=-1,0,Sheet1!E354)</f>
        <v>0</v>
      </c>
      <c r="D354" s="24">
        <f>Sheet1!F354</f>
        <v>-0.2</v>
      </c>
    </row>
    <row r="355" spans="2:4" x14ac:dyDescent="0.25">
      <c r="B355" s="26">
        <f>Sheet1!B355</f>
        <v>43087</v>
      </c>
      <c r="C355" s="24">
        <f>IF(Sheet1!E355=-1,0,Sheet1!E355)</f>
        <v>0</v>
      </c>
      <c r="D355" s="24">
        <f>Sheet1!F355</f>
        <v>-1.8</v>
      </c>
    </row>
    <row r="356" spans="2:4" x14ac:dyDescent="0.25">
      <c r="B356" s="26">
        <f>Sheet1!B356</f>
        <v>43088</v>
      </c>
      <c r="C356" s="24">
        <f>IF(Sheet1!E356=-1,0,Sheet1!E356)</f>
        <v>0</v>
      </c>
      <c r="D356" s="24">
        <f>Sheet1!F356</f>
        <v>-3.1</v>
      </c>
    </row>
    <row r="357" spans="2:4" x14ac:dyDescent="0.25">
      <c r="B357" s="26">
        <f>Sheet1!B357</f>
        <v>43089</v>
      </c>
      <c r="C357" s="24">
        <f>IF(Sheet1!E357=-1,0,Sheet1!E357)</f>
        <v>0</v>
      </c>
      <c r="D357" s="24">
        <f>Sheet1!F357</f>
        <v>-1.3</v>
      </c>
    </row>
    <row r="358" spans="2:4" x14ac:dyDescent="0.25">
      <c r="B358" s="26">
        <f>Sheet1!B358</f>
        <v>43090</v>
      </c>
      <c r="C358" s="24">
        <f>IF(Sheet1!E358=-1,0,Sheet1!E358)</f>
        <v>0</v>
      </c>
      <c r="D358" s="24">
        <f>Sheet1!F358</f>
        <v>-0.8</v>
      </c>
    </row>
    <row r="359" spans="2:4" x14ac:dyDescent="0.25">
      <c r="B359" s="26">
        <f>Sheet1!B359</f>
        <v>43091</v>
      </c>
      <c r="C359" s="24">
        <f>IF(Sheet1!E359=-1,0,Sheet1!E359)</f>
        <v>0</v>
      </c>
      <c r="D359" s="24">
        <f>Sheet1!F359</f>
        <v>0.7</v>
      </c>
    </row>
    <row r="360" spans="2:4" x14ac:dyDescent="0.25">
      <c r="B360" s="26">
        <f>Sheet1!B360</f>
        <v>43092</v>
      </c>
      <c r="C360" s="24">
        <f>IF(Sheet1!E360=-1,0,Sheet1!E360)</f>
        <v>0</v>
      </c>
      <c r="D360" s="24">
        <f>Sheet1!F360</f>
        <v>1.3</v>
      </c>
    </row>
    <row r="361" spans="2:4" x14ac:dyDescent="0.25">
      <c r="B361" s="26">
        <f>Sheet1!B361</f>
        <v>43093</v>
      </c>
      <c r="C361" s="24">
        <f>IF(Sheet1!E361=-1,0,Sheet1!E361)</f>
        <v>0</v>
      </c>
      <c r="D361" s="24">
        <f>Sheet1!F361</f>
        <v>1.4</v>
      </c>
    </row>
    <row r="362" spans="2:4" x14ac:dyDescent="0.25">
      <c r="B362" s="26">
        <f>Sheet1!B362</f>
        <v>43094</v>
      </c>
      <c r="C362" s="24">
        <f>IF(Sheet1!E362=-1,0,Sheet1!E362)</f>
        <v>0</v>
      </c>
      <c r="D362" s="24">
        <f>Sheet1!F362</f>
        <v>2.5</v>
      </c>
    </row>
    <row r="363" spans="2:4" x14ac:dyDescent="0.25">
      <c r="B363" s="26">
        <f>Sheet1!B363</f>
        <v>43095</v>
      </c>
      <c r="C363" s="24">
        <f>IF(Sheet1!E363=-1,0,Sheet1!E363)</f>
        <v>0</v>
      </c>
      <c r="D363" s="24">
        <f>Sheet1!F363</f>
        <v>9.1999999999999993</v>
      </c>
    </row>
    <row r="364" spans="2:4" x14ac:dyDescent="0.25">
      <c r="B364" s="26">
        <f>Sheet1!B364</f>
        <v>43096</v>
      </c>
      <c r="C364" s="24">
        <f>IF(Sheet1!E364=-1,0,Sheet1!E364)</f>
        <v>0</v>
      </c>
      <c r="D364" s="24">
        <f>Sheet1!F364</f>
        <v>7.6</v>
      </c>
    </row>
    <row r="365" spans="2:4" x14ac:dyDescent="0.25">
      <c r="B365" s="26">
        <f>Sheet1!B365</f>
        <v>43097</v>
      </c>
      <c r="C365" s="24">
        <f>IF(Sheet1!E365=-1,0,Sheet1!E365)</f>
        <v>4.9000000000000004</v>
      </c>
      <c r="D365" s="24">
        <f>Sheet1!F365</f>
        <v>2.7</v>
      </c>
    </row>
    <row r="366" spans="2:4" x14ac:dyDescent="0.25">
      <c r="B366" s="26">
        <f>Sheet1!B366</f>
        <v>43098</v>
      </c>
      <c r="C366" s="24">
        <f>IF(Sheet1!E366=-1,0,Sheet1!E366)</f>
        <v>20.2</v>
      </c>
      <c r="D366" s="24">
        <f>Sheet1!F366</f>
        <v>0.3</v>
      </c>
    </row>
    <row r="367" spans="2:4" x14ac:dyDescent="0.25">
      <c r="B367" s="26">
        <f>Sheet1!B367</f>
        <v>43099</v>
      </c>
      <c r="C367" s="24">
        <f>IF(Sheet1!E367=-1,0,Sheet1!E367)</f>
        <v>0</v>
      </c>
      <c r="D367" s="24">
        <f>Sheet1!F367</f>
        <v>0.5</v>
      </c>
    </row>
    <row r="368" spans="2:4" x14ac:dyDescent="0.25">
      <c r="B368" s="26">
        <f>Sheet1!B368</f>
        <v>43100</v>
      </c>
      <c r="C368" s="24">
        <f>IF(Sheet1!E368=-1,0,Sheet1!E368)</f>
        <v>0</v>
      </c>
      <c r="D368" s="24">
        <f>Sheet1!F368</f>
        <v>7.6</v>
      </c>
    </row>
    <row r="369" spans="2:4" x14ac:dyDescent="0.25">
      <c r="B369" s="26"/>
      <c r="C369" s="24"/>
      <c r="D369" s="24"/>
    </row>
    <row r="370" spans="2:4" x14ac:dyDescent="0.25">
      <c r="C370" s="21"/>
      <c r="D370" s="23"/>
    </row>
  </sheetData>
  <mergeCells count="5">
    <mergeCell ref="G2:K2"/>
    <mergeCell ref="L2:P2"/>
    <mergeCell ref="B2:D2"/>
    <mergeCell ref="F17:H17"/>
    <mergeCell ref="J17:L17"/>
  </mergeCells>
  <phoneticPr fontId="5" type="noConversion"/>
  <printOptions gridLines="1" gridLinesSet="0"/>
  <pageMargins left="0.75" right="0.75" top="1" bottom="1" header="0.5" footer="0.5"/>
  <pageSetup paperSize="9" fitToWidth="0" fitToHeight="0" orientation="landscape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76"/>
  <sheetViews>
    <sheetView topLeftCell="A342" workbookViewId="0">
      <selection activeCell="K370" sqref="K370"/>
    </sheetView>
  </sheetViews>
  <sheetFormatPr defaultRowHeight="12.5" x14ac:dyDescent="0.25"/>
  <cols>
    <col min="1" max="2" width="10.1796875" bestFit="1" customWidth="1"/>
  </cols>
  <sheetData>
    <row r="3" spans="2:12" ht="13" x14ac:dyDescent="0.3">
      <c r="B3" s="19" t="s">
        <v>0</v>
      </c>
      <c r="C3" s="19" t="s">
        <v>30</v>
      </c>
      <c r="D3" s="19" t="s">
        <v>29</v>
      </c>
      <c r="E3" s="35" t="s">
        <v>32</v>
      </c>
      <c r="F3" s="35" t="s">
        <v>31</v>
      </c>
      <c r="H3" s="35" t="s">
        <v>34</v>
      </c>
      <c r="L3" s="35" t="s">
        <v>35</v>
      </c>
    </row>
    <row r="4" spans="2:12" x14ac:dyDescent="0.25">
      <c r="B4" s="26">
        <v>42736</v>
      </c>
      <c r="C4" s="24">
        <v>4.5999999999999996</v>
      </c>
      <c r="D4" s="24">
        <v>-10.8</v>
      </c>
      <c r="E4" s="24">
        <v>-1</v>
      </c>
      <c r="F4" s="24">
        <v>-5.3</v>
      </c>
      <c r="H4" t="str">
        <f>IF(C4-D4&lt;0, "MINT &gt; MAXT --&gt; NAPAKA!!!!","")</f>
        <v/>
      </c>
      <c r="L4" t="str">
        <f>IF(AND(F4&gt;D4,F4&lt;C4),"","NAPAKA. KER NE VELJA TMIN&lt;TPOV&lt;TMAX")</f>
        <v/>
      </c>
    </row>
    <row r="5" spans="2:12" x14ac:dyDescent="0.25">
      <c r="B5" s="26">
        <v>42737</v>
      </c>
      <c r="C5" s="24">
        <v>9.6999999999999993</v>
      </c>
      <c r="D5" s="24">
        <v>-9.6999999999999993</v>
      </c>
      <c r="E5" s="24">
        <v>-1</v>
      </c>
      <c r="F5" s="24">
        <v>0.8</v>
      </c>
      <c r="H5" t="str">
        <f t="shared" ref="H5:H68" si="0">IF(C5-D5&lt;0, "MINT &gt; MAXT --&gt; NAPAKA!!!!","")</f>
        <v/>
      </c>
      <c r="L5" t="str">
        <f t="shared" ref="L5:L68" si="1">IF(AND(F5&gt;D5,F5&lt;C5),"","NAPAKA. KER NE VELJA TMIN&lt;TPOV&lt;TMAX")</f>
        <v/>
      </c>
    </row>
    <row r="6" spans="2:12" x14ac:dyDescent="0.25">
      <c r="B6" s="26">
        <v>42738</v>
      </c>
      <c r="C6" s="24">
        <v>5.0999999999999996</v>
      </c>
      <c r="D6" s="24">
        <v>-6.3</v>
      </c>
      <c r="E6" s="24">
        <v>-1</v>
      </c>
      <c r="F6" s="24">
        <v>-2.7</v>
      </c>
      <c r="H6" t="str">
        <f t="shared" si="0"/>
        <v/>
      </c>
      <c r="L6" t="str">
        <f t="shared" si="1"/>
        <v/>
      </c>
    </row>
    <row r="7" spans="2:12" x14ac:dyDescent="0.25">
      <c r="B7" s="26">
        <v>42739</v>
      </c>
      <c r="C7" s="24">
        <v>5.3</v>
      </c>
      <c r="D7" s="24">
        <v>-8.9</v>
      </c>
      <c r="E7" s="24">
        <v>-1</v>
      </c>
      <c r="F7" s="24">
        <v>-1.4</v>
      </c>
      <c r="H7" t="str">
        <f t="shared" si="0"/>
        <v/>
      </c>
      <c r="L7" t="str">
        <f t="shared" si="1"/>
        <v/>
      </c>
    </row>
    <row r="8" spans="2:12" x14ac:dyDescent="0.25">
      <c r="B8" s="26">
        <v>42740</v>
      </c>
      <c r="C8" s="24">
        <v>4.3</v>
      </c>
      <c r="D8" s="24">
        <v>-8.9</v>
      </c>
      <c r="E8" s="24">
        <v>-1</v>
      </c>
      <c r="F8" s="24">
        <v>-1.9</v>
      </c>
      <c r="H8" t="str">
        <f t="shared" si="0"/>
        <v/>
      </c>
      <c r="L8" t="str">
        <f t="shared" si="1"/>
        <v/>
      </c>
    </row>
    <row r="9" spans="2:12" x14ac:dyDescent="0.25">
      <c r="B9" s="26">
        <v>42741</v>
      </c>
      <c r="C9" s="24">
        <v>-1.2</v>
      </c>
      <c r="D9" s="24">
        <v>-10.1</v>
      </c>
      <c r="E9" s="24">
        <v>-1</v>
      </c>
      <c r="F9" s="24">
        <v>-6.5</v>
      </c>
      <c r="H9" t="str">
        <f t="shared" si="0"/>
        <v/>
      </c>
      <c r="L9" t="str">
        <f t="shared" si="1"/>
        <v/>
      </c>
    </row>
    <row r="10" spans="2:12" x14ac:dyDescent="0.25">
      <c r="B10" s="26">
        <v>42742</v>
      </c>
      <c r="C10" s="24">
        <v>-2.9</v>
      </c>
      <c r="D10" s="24">
        <v>-14.9</v>
      </c>
      <c r="E10" s="24">
        <v>-1</v>
      </c>
      <c r="F10" s="24">
        <v>-8.6</v>
      </c>
      <c r="H10" t="str">
        <f t="shared" si="0"/>
        <v/>
      </c>
      <c r="L10" t="str">
        <f t="shared" si="1"/>
        <v/>
      </c>
    </row>
    <row r="11" spans="2:12" x14ac:dyDescent="0.25">
      <c r="B11" s="26">
        <v>42743</v>
      </c>
      <c r="C11" s="24">
        <v>-6.2</v>
      </c>
      <c r="D11" s="24">
        <v>-11.4</v>
      </c>
      <c r="E11" s="24">
        <v>0.8</v>
      </c>
      <c r="F11" s="24">
        <v>-9.5</v>
      </c>
      <c r="H11" t="str">
        <f t="shared" si="0"/>
        <v/>
      </c>
      <c r="L11" t="str">
        <f t="shared" si="1"/>
        <v/>
      </c>
    </row>
    <row r="12" spans="2:12" x14ac:dyDescent="0.25">
      <c r="B12" s="26">
        <v>42744</v>
      </c>
      <c r="C12" s="24">
        <v>-2.8</v>
      </c>
      <c r="D12" s="24">
        <v>-18.5</v>
      </c>
      <c r="E12" s="24">
        <v>1</v>
      </c>
      <c r="F12" s="24">
        <v>-7.3</v>
      </c>
      <c r="H12" t="str">
        <f t="shared" si="0"/>
        <v/>
      </c>
      <c r="L12" t="str">
        <f t="shared" si="1"/>
        <v/>
      </c>
    </row>
    <row r="13" spans="2:12" x14ac:dyDescent="0.25">
      <c r="B13" s="26">
        <v>42745</v>
      </c>
      <c r="C13" s="24">
        <v>-3.3</v>
      </c>
      <c r="D13" s="24">
        <v>-14.8</v>
      </c>
      <c r="E13" s="24">
        <v>0.2</v>
      </c>
      <c r="F13" s="24">
        <v>-9.4</v>
      </c>
      <c r="H13" t="str">
        <f t="shared" si="0"/>
        <v/>
      </c>
      <c r="L13" t="str">
        <f t="shared" si="1"/>
        <v/>
      </c>
    </row>
    <row r="14" spans="2:12" x14ac:dyDescent="0.25">
      <c r="B14" s="26">
        <v>42746</v>
      </c>
      <c r="C14" s="24">
        <v>-2.9</v>
      </c>
      <c r="D14" s="24">
        <v>-20.5</v>
      </c>
      <c r="E14" s="24">
        <v>0.3</v>
      </c>
      <c r="F14" s="24">
        <v>-8.8000000000000007</v>
      </c>
      <c r="H14" t="str">
        <f t="shared" si="0"/>
        <v/>
      </c>
      <c r="L14" t="str">
        <f t="shared" si="1"/>
        <v/>
      </c>
    </row>
    <row r="15" spans="2:12" x14ac:dyDescent="0.25">
      <c r="B15" s="26">
        <v>42747</v>
      </c>
      <c r="C15" s="24">
        <v>5.4</v>
      </c>
      <c r="D15" s="24">
        <v>-8</v>
      </c>
      <c r="E15" s="24">
        <v>-1</v>
      </c>
      <c r="F15" s="24">
        <v>1.5</v>
      </c>
      <c r="H15" t="str">
        <f t="shared" si="0"/>
        <v/>
      </c>
      <c r="L15" t="str">
        <f t="shared" si="1"/>
        <v/>
      </c>
    </row>
    <row r="16" spans="2:12" x14ac:dyDescent="0.25">
      <c r="B16" s="26">
        <v>42748</v>
      </c>
      <c r="C16" s="24">
        <v>5.5</v>
      </c>
      <c r="D16" s="24">
        <v>-0.3</v>
      </c>
      <c r="E16" s="24">
        <v>-1</v>
      </c>
      <c r="F16" s="24">
        <v>0.8</v>
      </c>
      <c r="H16" t="str">
        <f t="shared" si="0"/>
        <v/>
      </c>
      <c r="L16" t="str">
        <f t="shared" si="1"/>
        <v/>
      </c>
    </row>
    <row r="17" spans="2:12" x14ac:dyDescent="0.25">
      <c r="B17" s="26">
        <v>42749</v>
      </c>
      <c r="C17" s="24">
        <v>1.7</v>
      </c>
      <c r="D17" s="24">
        <v>-8.1</v>
      </c>
      <c r="E17" s="24">
        <v>25.2</v>
      </c>
      <c r="F17" s="24">
        <v>-4.2</v>
      </c>
      <c r="H17" t="str">
        <f t="shared" si="0"/>
        <v/>
      </c>
      <c r="L17" t="str">
        <f t="shared" si="1"/>
        <v/>
      </c>
    </row>
    <row r="18" spans="2:12" x14ac:dyDescent="0.25">
      <c r="B18" s="26">
        <v>42750</v>
      </c>
      <c r="C18" s="24">
        <v>0.8</v>
      </c>
      <c r="D18" s="24">
        <v>-10.1</v>
      </c>
      <c r="E18" s="24">
        <v>-1</v>
      </c>
      <c r="F18" s="24">
        <v>-6.8</v>
      </c>
      <c r="H18" t="str">
        <f t="shared" si="0"/>
        <v/>
      </c>
      <c r="L18" t="str">
        <f t="shared" si="1"/>
        <v/>
      </c>
    </row>
    <row r="19" spans="2:12" x14ac:dyDescent="0.25">
      <c r="B19" s="26">
        <v>42751</v>
      </c>
      <c r="C19" s="24">
        <v>-2.2000000000000002</v>
      </c>
      <c r="D19" s="24">
        <v>-11</v>
      </c>
      <c r="E19" s="24">
        <v>-1</v>
      </c>
      <c r="F19" s="24">
        <v>-4.3</v>
      </c>
      <c r="H19" t="str">
        <f t="shared" si="0"/>
        <v/>
      </c>
      <c r="L19" t="str">
        <f t="shared" si="1"/>
        <v/>
      </c>
    </row>
    <row r="20" spans="2:12" x14ac:dyDescent="0.25">
      <c r="B20" s="26">
        <v>42752</v>
      </c>
      <c r="C20" s="24">
        <v>0.3</v>
      </c>
      <c r="D20" s="24">
        <v>-4.7</v>
      </c>
      <c r="E20" s="24">
        <v>1.4</v>
      </c>
      <c r="F20" s="24">
        <v>-1.7</v>
      </c>
      <c r="H20" t="str">
        <f t="shared" si="0"/>
        <v/>
      </c>
      <c r="L20" t="str">
        <f t="shared" si="1"/>
        <v/>
      </c>
    </row>
    <row r="21" spans="2:12" x14ac:dyDescent="0.25">
      <c r="B21" s="26">
        <v>42753</v>
      </c>
      <c r="C21" s="24">
        <v>-0.8</v>
      </c>
      <c r="D21" s="24">
        <v>-4.7</v>
      </c>
      <c r="E21" s="24">
        <v>-1</v>
      </c>
      <c r="F21" s="24">
        <v>-1.8</v>
      </c>
      <c r="H21" t="str">
        <f t="shared" si="0"/>
        <v/>
      </c>
      <c r="L21" t="str">
        <f t="shared" si="1"/>
        <v/>
      </c>
    </row>
    <row r="22" spans="2:12" x14ac:dyDescent="0.25">
      <c r="B22" s="26">
        <v>42754</v>
      </c>
      <c r="C22" s="24">
        <v>0.1</v>
      </c>
      <c r="D22" s="24">
        <v>-10.9</v>
      </c>
      <c r="E22" s="24">
        <v>-1</v>
      </c>
      <c r="F22" s="24">
        <v>-5.5</v>
      </c>
      <c r="H22" t="str">
        <f t="shared" si="0"/>
        <v/>
      </c>
      <c r="L22" t="str">
        <f t="shared" si="1"/>
        <v/>
      </c>
    </row>
    <row r="23" spans="2:12" x14ac:dyDescent="0.25">
      <c r="B23" s="26">
        <v>42755</v>
      </c>
      <c r="C23" s="24">
        <v>-0.1</v>
      </c>
      <c r="D23" s="24">
        <v>-16.5</v>
      </c>
      <c r="E23" s="24">
        <v>-1</v>
      </c>
      <c r="F23" s="24">
        <v>-9.1999999999999993</v>
      </c>
      <c r="H23" t="str">
        <f t="shared" si="0"/>
        <v/>
      </c>
      <c r="L23" t="str">
        <f t="shared" si="1"/>
        <v/>
      </c>
    </row>
    <row r="24" spans="2:12" x14ac:dyDescent="0.25">
      <c r="B24" s="26">
        <v>42756</v>
      </c>
      <c r="C24" s="24">
        <v>0.3</v>
      </c>
      <c r="D24" s="24">
        <v>-16.600000000000001</v>
      </c>
      <c r="E24" s="24">
        <v>-1</v>
      </c>
      <c r="F24" s="24">
        <v>-9.6</v>
      </c>
      <c r="H24" t="str">
        <f t="shared" si="0"/>
        <v/>
      </c>
      <c r="L24" t="str">
        <f t="shared" si="1"/>
        <v/>
      </c>
    </row>
    <row r="25" spans="2:12" x14ac:dyDescent="0.25">
      <c r="B25" s="26">
        <v>42757</v>
      </c>
      <c r="C25" s="24">
        <v>-1.9</v>
      </c>
      <c r="D25" s="24">
        <v>-15.4</v>
      </c>
      <c r="E25" s="24">
        <v>-1</v>
      </c>
      <c r="F25" s="24">
        <v>-9.6999999999999993</v>
      </c>
      <c r="H25" t="str">
        <f t="shared" si="0"/>
        <v/>
      </c>
      <c r="L25" t="str">
        <f t="shared" si="1"/>
        <v/>
      </c>
    </row>
    <row r="26" spans="2:12" x14ac:dyDescent="0.25">
      <c r="B26" s="26">
        <v>42758</v>
      </c>
      <c r="C26" s="24">
        <v>-3.4</v>
      </c>
      <c r="D26" s="24">
        <v>-13.3</v>
      </c>
      <c r="E26" s="24">
        <v>-1</v>
      </c>
      <c r="F26" s="24">
        <v>-8.5</v>
      </c>
      <c r="H26" t="str">
        <f t="shared" si="0"/>
        <v/>
      </c>
      <c r="L26" t="str">
        <f t="shared" si="1"/>
        <v/>
      </c>
    </row>
    <row r="27" spans="2:12" x14ac:dyDescent="0.25">
      <c r="B27" s="26">
        <v>42759</v>
      </c>
      <c r="C27" s="24">
        <v>-5.8</v>
      </c>
      <c r="D27" s="24">
        <v>-8.6</v>
      </c>
      <c r="E27" s="24">
        <v>-1</v>
      </c>
      <c r="F27" s="24">
        <v>-6.3</v>
      </c>
      <c r="H27" t="str">
        <f t="shared" si="0"/>
        <v/>
      </c>
      <c r="L27" t="str">
        <f t="shared" si="1"/>
        <v/>
      </c>
    </row>
    <row r="28" spans="2:12" x14ac:dyDescent="0.25">
      <c r="B28" s="26">
        <v>42760</v>
      </c>
      <c r="C28" s="24">
        <v>-2.8</v>
      </c>
      <c r="D28" s="24">
        <v>-6.4</v>
      </c>
      <c r="E28" s="24">
        <v>-1</v>
      </c>
      <c r="F28" s="24">
        <v>-3.8</v>
      </c>
      <c r="H28" t="str">
        <f t="shared" si="0"/>
        <v/>
      </c>
      <c r="L28" t="str">
        <f t="shared" si="1"/>
        <v/>
      </c>
    </row>
    <row r="29" spans="2:12" x14ac:dyDescent="0.25">
      <c r="B29" s="26">
        <v>42761</v>
      </c>
      <c r="C29" s="24">
        <v>-0.9</v>
      </c>
      <c r="D29" s="24">
        <v>-4.3</v>
      </c>
      <c r="E29" s="24">
        <v>-1</v>
      </c>
      <c r="F29" s="24">
        <v>-2.9</v>
      </c>
      <c r="H29" t="str">
        <f t="shared" si="0"/>
        <v/>
      </c>
      <c r="L29" t="str">
        <f t="shared" si="1"/>
        <v/>
      </c>
    </row>
    <row r="30" spans="2:12" x14ac:dyDescent="0.25">
      <c r="B30" s="26">
        <v>42762</v>
      </c>
      <c r="C30" s="24">
        <v>2.8</v>
      </c>
      <c r="D30" s="24">
        <v>-9.9</v>
      </c>
      <c r="E30" s="24">
        <v>-1</v>
      </c>
      <c r="F30" s="24">
        <v>-5.9</v>
      </c>
      <c r="H30" t="str">
        <f t="shared" si="0"/>
        <v/>
      </c>
      <c r="L30" t="str">
        <f t="shared" si="1"/>
        <v/>
      </c>
    </row>
    <row r="31" spans="2:12" x14ac:dyDescent="0.25">
      <c r="B31" s="26">
        <v>42763</v>
      </c>
      <c r="C31" s="24">
        <v>-3.8</v>
      </c>
      <c r="D31" s="24">
        <v>-13.5</v>
      </c>
      <c r="E31" s="24">
        <v>-1</v>
      </c>
      <c r="F31" s="24">
        <v>-6.4</v>
      </c>
      <c r="H31" t="str">
        <f t="shared" si="0"/>
        <v/>
      </c>
      <c r="L31" t="str">
        <f t="shared" si="1"/>
        <v/>
      </c>
    </row>
    <row r="32" spans="2:12" x14ac:dyDescent="0.25">
      <c r="B32" s="26">
        <v>42764</v>
      </c>
      <c r="C32" s="24">
        <v>-4.4000000000000004</v>
      </c>
      <c r="D32" s="24">
        <v>-6.8</v>
      </c>
      <c r="E32" s="24">
        <v>-1</v>
      </c>
      <c r="F32" s="24">
        <v>-5.6</v>
      </c>
      <c r="H32" t="str">
        <f t="shared" si="0"/>
        <v/>
      </c>
      <c r="L32" t="str">
        <f t="shared" si="1"/>
        <v/>
      </c>
    </row>
    <row r="33" spans="2:12" x14ac:dyDescent="0.25">
      <c r="B33" s="26">
        <v>42765</v>
      </c>
      <c r="C33" s="24">
        <v>-4.3</v>
      </c>
      <c r="D33" s="24">
        <v>-6.8</v>
      </c>
      <c r="E33" s="24">
        <v>-1</v>
      </c>
      <c r="F33" s="24">
        <v>-5.8</v>
      </c>
      <c r="H33" t="str">
        <f t="shared" si="0"/>
        <v/>
      </c>
      <c r="L33" t="str">
        <f t="shared" si="1"/>
        <v/>
      </c>
    </row>
    <row r="34" spans="2:12" x14ac:dyDescent="0.25">
      <c r="B34" s="26">
        <v>42766</v>
      </c>
      <c r="C34" s="24">
        <v>-0.1</v>
      </c>
      <c r="D34" s="24">
        <v>-6.9</v>
      </c>
      <c r="E34" s="24">
        <v>-1</v>
      </c>
      <c r="F34" s="24">
        <v>-2.2000000000000002</v>
      </c>
      <c r="H34" t="str">
        <f t="shared" si="0"/>
        <v/>
      </c>
      <c r="L34" t="str">
        <f t="shared" si="1"/>
        <v/>
      </c>
    </row>
    <row r="35" spans="2:12" x14ac:dyDescent="0.25">
      <c r="B35" s="26">
        <v>42767</v>
      </c>
      <c r="C35" s="24">
        <v>0.9</v>
      </c>
      <c r="D35" s="24">
        <v>-1</v>
      </c>
      <c r="E35" s="24">
        <v>1.4</v>
      </c>
      <c r="F35" s="24">
        <v>0.1</v>
      </c>
      <c r="H35" t="str">
        <f t="shared" si="0"/>
        <v/>
      </c>
      <c r="L35" t="str">
        <f t="shared" si="1"/>
        <v/>
      </c>
    </row>
    <row r="36" spans="2:12" x14ac:dyDescent="0.25">
      <c r="B36" s="26">
        <v>42768</v>
      </c>
      <c r="C36" s="24">
        <v>10.9</v>
      </c>
      <c r="D36" s="24">
        <v>0</v>
      </c>
      <c r="E36" s="24">
        <v>1.6</v>
      </c>
      <c r="F36" s="24">
        <v>9.1</v>
      </c>
      <c r="H36" t="str">
        <f t="shared" si="0"/>
        <v/>
      </c>
      <c r="L36" t="str">
        <f t="shared" si="1"/>
        <v/>
      </c>
    </row>
    <row r="37" spans="2:12" x14ac:dyDescent="0.25">
      <c r="B37" s="26">
        <v>42769</v>
      </c>
      <c r="C37" s="24">
        <v>12.1</v>
      </c>
      <c r="D37" s="24">
        <v>2.7</v>
      </c>
      <c r="E37" s="24">
        <v>0.1</v>
      </c>
      <c r="F37" s="24">
        <v>7.3</v>
      </c>
      <c r="H37" t="str">
        <f t="shared" si="0"/>
        <v/>
      </c>
      <c r="L37" t="str">
        <f t="shared" si="1"/>
        <v/>
      </c>
    </row>
    <row r="38" spans="2:12" x14ac:dyDescent="0.25">
      <c r="B38" s="26">
        <v>42770</v>
      </c>
      <c r="C38" s="24">
        <v>11.7</v>
      </c>
      <c r="D38" s="24">
        <v>2.8</v>
      </c>
      <c r="E38" s="24">
        <v>1.8</v>
      </c>
      <c r="F38" s="24">
        <v>6.2</v>
      </c>
      <c r="H38" t="str">
        <f t="shared" si="0"/>
        <v/>
      </c>
      <c r="L38" t="str">
        <f t="shared" si="1"/>
        <v/>
      </c>
    </row>
    <row r="39" spans="2:12" x14ac:dyDescent="0.25">
      <c r="B39" s="26">
        <v>42771</v>
      </c>
      <c r="C39" s="24">
        <v>10.199999999999999</v>
      </c>
      <c r="D39" s="24">
        <v>-1.1000000000000001</v>
      </c>
      <c r="E39" s="24">
        <v>7.7</v>
      </c>
      <c r="F39" s="24">
        <v>4.8</v>
      </c>
      <c r="H39" t="str">
        <f t="shared" si="0"/>
        <v/>
      </c>
      <c r="L39" t="str">
        <f t="shared" si="1"/>
        <v/>
      </c>
    </row>
    <row r="40" spans="2:12" x14ac:dyDescent="0.25">
      <c r="B40" s="26">
        <v>42772</v>
      </c>
      <c r="C40" s="24">
        <v>5.2</v>
      </c>
      <c r="D40" s="24">
        <v>3.4</v>
      </c>
      <c r="E40" s="24">
        <v>8.1</v>
      </c>
      <c r="F40" s="24">
        <v>4</v>
      </c>
      <c r="H40" t="str">
        <f t="shared" si="0"/>
        <v/>
      </c>
      <c r="L40" t="str">
        <f t="shared" si="1"/>
        <v/>
      </c>
    </row>
    <row r="41" spans="2:12" x14ac:dyDescent="0.25">
      <c r="B41" s="26">
        <v>42773</v>
      </c>
      <c r="C41" s="24">
        <v>5</v>
      </c>
      <c r="D41" s="24">
        <v>1.8</v>
      </c>
      <c r="E41" s="24">
        <v>12</v>
      </c>
      <c r="F41" s="24">
        <v>3</v>
      </c>
      <c r="H41" t="str">
        <f t="shared" si="0"/>
        <v/>
      </c>
      <c r="L41" t="str">
        <f t="shared" si="1"/>
        <v/>
      </c>
    </row>
    <row r="42" spans="2:12" x14ac:dyDescent="0.25">
      <c r="B42" s="26">
        <v>42774</v>
      </c>
      <c r="C42" s="24">
        <v>3.1</v>
      </c>
      <c r="D42" s="24">
        <v>-0.5</v>
      </c>
      <c r="E42" s="24">
        <v>-1</v>
      </c>
      <c r="F42" s="24">
        <v>0.6</v>
      </c>
      <c r="H42" t="str">
        <f t="shared" si="0"/>
        <v/>
      </c>
      <c r="L42" t="str">
        <f t="shared" si="1"/>
        <v/>
      </c>
    </row>
    <row r="43" spans="2:12" x14ac:dyDescent="0.25">
      <c r="B43" s="26">
        <v>42775</v>
      </c>
      <c r="C43" s="24">
        <v>-0.4</v>
      </c>
      <c r="D43" s="24">
        <v>-1.3</v>
      </c>
      <c r="E43" s="24">
        <v>-1</v>
      </c>
      <c r="F43" s="24">
        <v>-0.9</v>
      </c>
      <c r="H43" t="str">
        <f t="shared" si="0"/>
        <v/>
      </c>
      <c r="L43" t="str">
        <f t="shared" si="1"/>
        <v/>
      </c>
    </row>
    <row r="44" spans="2:12" x14ac:dyDescent="0.25">
      <c r="B44" s="26">
        <v>42776</v>
      </c>
      <c r="C44" s="24">
        <v>0.7</v>
      </c>
      <c r="D44" s="24">
        <v>-0.8</v>
      </c>
      <c r="E44" s="24">
        <v>-1</v>
      </c>
      <c r="F44" s="24">
        <v>-0.1</v>
      </c>
      <c r="H44" t="str">
        <f t="shared" si="0"/>
        <v/>
      </c>
      <c r="L44" t="str">
        <f t="shared" si="1"/>
        <v/>
      </c>
    </row>
    <row r="45" spans="2:12" x14ac:dyDescent="0.25">
      <c r="B45" s="26">
        <v>42777</v>
      </c>
      <c r="C45" s="24">
        <v>2.7</v>
      </c>
      <c r="D45" s="24">
        <v>-0.7</v>
      </c>
      <c r="E45" s="24">
        <v>-1</v>
      </c>
      <c r="F45" s="24">
        <v>0.9</v>
      </c>
      <c r="H45" t="str">
        <f t="shared" si="0"/>
        <v/>
      </c>
      <c r="L45" t="str">
        <f t="shared" si="1"/>
        <v/>
      </c>
    </row>
    <row r="46" spans="2:12" x14ac:dyDescent="0.25">
      <c r="B46" s="26">
        <v>42778</v>
      </c>
      <c r="C46" s="24">
        <v>3.3</v>
      </c>
      <c r="D46" s="24">
        <v>0.5</v>
      </c>
      <c r="E46" s="24">
        <v>-1</v>
      </c>
      <c r="F46" s="24">
        <v>1.9</v>
      </c>
      <c r="H46" t="str">
        <f t="shared" si="0"/>
        <v/>
      </c>
      <c r="L46" t="str">
        <f t="shared" si="1"/>
        <v/>
      </c>
    </row>
    <row r="47" spans="2:12" x14ac:dyDescent="0.25">
      <c r="B47" s="26">
        <v>42779</v>
      </c>
      <c r="C47" s="24">
        <v>2.8</v>
      </c>
      <c r="D47" s="24">
        <v>0.1</v>
      </c>
      <c r="E47" s="24">
        <v>-1</v>
      </c>
      <c r="F47" s="24">
        <v>1.4</v>
      </c>
      <c r="H47" t="str">
        <f t="shared" si="0"/>
        <v/>
      </c>
      <c r="L47" t="str">
        <f t="shared" si="1"/>
        <v/>
      </c>
    </row>
    <row r="48" spans="2:12" x14ac:dyDescent="0.25">
      <c r="B48" s="26">
        <v>42780</v>
      </c>
      <c r="C48" s="24">
        <v>9.1</v>
      </c>
      <c r="D48" s="24">
        <v>-4.8</v>
      </c>
      <c r="E48" s="24">
        <v>-1</v>
      </c>
      <c r="F48" s="24">
        <v>-0.3</v>
      </c>
      <c r="H48" t="str">
        <f t="shared" si="0"/>
        <v/>
      </c>
      <c r="L48" t="str">
        <f t="shared" si="1"/>
        <v/>
      </c>
    </row>
    <row r="49" spans="2:12" x14ac:dyDescent="0.25">
      <c r="B49" s="26">
        <v>42781</v>
      </c>
      <c r="C49" s="24">
        <v>14.2</v>
      </c>
      <c r="D49" s="24">
        <v>-5.6</v>
      </c>
      <c r="E49" s="24">
        <v>-1</v>
      </c>
      <c r="F49" s="24">
        <v>1.4</v>
      </c>
      <c r="H49" t="str">
        <f t="shared" si="0"/>
        <v/>
      </c>
      <c r="L49" t="str">
        <f t="shared" si="1"/>
        <v/>
      </c>
    </row>
    <row r="50" spans="2:12" x14ac:dyDescent="0.25">
      <c r="B50" s="26">
        <v>42782</v>
      </c>
      <c r="C50" s="24">
        <v>13.4</v>
      </c>
      <c r="D50" s="24">
        <v>-4.7</v>
      </c>
      <c r="E50" s="24">
        <v>-1</v>
      </c>
      <c r="F50" s="24">
        <v>1.8</v>
      </c>
      <c r="H50" t="str">
        <f t="shared" si="0"/>
        <v/>
      </c>
      <c r="L50" t="str">
        <f t="shared" si="1"/>
        <v/>
      </c>
    </row>
    <row r="51" spans="2:12" x14ac:dyDescent="0.25">
      <c r="B51" s="26">
        <v>42783</v>
      </c>
      <c r="C51" s="24">
        <v>14.3</v>
      </c>
      <c r="D51" s="24">
        <v>-5.4</v>
      </c>
      <c r="E51" s="24">
        <v>-1</v>
      </c>
      <c r="F51" s="24">
        <v>4.3</v>
      </c>
      <c r="H51" t="str">
        <f t="shared" si="0"/>
        <v/>
      </c>
      <c r="L51" t="str">
        <f t="shared" si="1"/>
        <v/>
      </c>
    </row>
    <row r="52" spans="2:12" x14ac:dyDescent="0.25">
      <c r="B52" s="26">
        <v>42784</v>
      </c>
      <c r="C52" s="24">
        <v>9.1</v>
      </c>
      <c r="D52" s="24">
        <v>0.2</v>
      </c>
      <c r="E52" s="24">
        <v>4.5999999999999996</v>
      </c>
      <c r="F52" s="24">
        <v>5.0999999999999996</v>
      </c>
      <c r="H52" t="str">
        <f t="shared" si="0"/>
        <v/>
      </c>
      <c r="L52" t="str">
        <f t="shared" si="1"/>
        <v/>
      </c>
    </row>
    <row r="53" spans="2:12" x14ac:dyDescent="0.25">
      <c r="B53" s="26">
        <v>42785</v>
      </c>
      <c r="C53" s="24">
        <v>10.7</v>
      </c>
      <c r="D53" s="24">
        <v>-1.2</v>
      </c>
      <c r="E53" s="24">
        <v>-1</v>
      </c>
      <c r="F53" s="24">
        <v>2.2999999999999998</v>
      </c>
      <c r="H53" t="str">
        <f t="shared" si="0"/>
        <v/>
      </c>
      <c r="L53" t="str">
        <f t="shared" si="1"/>
        <v/>
      </c>
    </row>
    <row r="54" spans="2:12" x14ac:dyDescent="0.25">
      <c r="B54" s="26">
        <v>42786</v>
      </c>
      <c r="C54" s="24">
        <v>12.8</v>
      </c>
      <c r="D54" s="24">
        <v>-3.7</v>
      </c>
      <c r="E54" s="24">
        <v>-1</v>
      </c>
      <c r="F54" s="24">
        <v>2.2999999999999998</v>
      </c>
      <c r="H54" t="str">
        <f t="shared" si="0"/>
        <v/>
      </c>
      <c r="L54" t="str">
        <f t="shared" si="1"/>
        <v/>
      </c>
    </row>
    <row r="55" spans="2:12" x14ac:dyDescent="0.25">
      <c r="B55" s="26">
        <v>42787</v>
      </c>
      <c r="C55" s="24">
        <v>9.9</v>
      </c>
      <c r="D55" s="24">
        <v>-1.2</v>
      </c>
      <c r="E55" s="24">
        <v>-1</v>
      </c>
      <c r="F55" s="24">
        <v>4.5</v>
      </c>
      <c r="H55" t="str">
        <f t="shared" si="0"/>
        <v/>
      </c>
      <c r="L55" t="str">
        <f t="shared" si="1"/>
        <v/>
      </c>
    </row>
    <row r="56" spans="2:12" x14ac:dyDescent="0.25">
      <c r="B56" s="26">
        <v>42788</v>
      </c>
      <c r="C56" s="24">
        <v>13.3</v>
      </c>
      <c r="D56" s="24">
        <v>0</v>
      </c>
      <c r="E56" s="24">
        <v>-1</v>
      </c>
      <c r="F56" s="24">
        <v>7.2</v>
      </c>
      <c r="H56" t="str">
        <f t="shared" si="0"/>
        <v/>
      </c>
      <c r="L56" t="str">
        <f t="shared" si="1"/>
        <v/>
      </c>
    </row>
    <row r="57" spans="2:12" x14ac:dyDescent="0.25">
      <c r="B57" s="26">
        <v>42789</v>
      </c>
      <c r="C57" s="24">
        <v>14.5</v>
      </c>
      <c r="D57" s="24">
        <v>6.2</v>
      </c>
      <c r="E57" s="24">
        <v>-1</v>
      </c>
      <c r="F57" s="24">
        <v>11.7</v>
      </c>
      <c r="H57" t="str">
        <f t="shared" si="0"/>
        <v/>
      </c>
      <c r="L57" t="str">
        <f t="shared" si="1"/>
        <v/>
      </c>
    </row>
    <row r="58" spans="2:12" x14ac:dyDescent="0.25">
      <c r="B58" s="26">
        <v>42790</v>
      </c>
      <c r="C58" s="24">
        <v>12.2</v>
      </c>
      <c r="D58" s="24">
        <v>2.9</v>
      </c>
      <c r="E58" s="24">
        <v>-1</v>
      </c>
      <c r="F58" s="24">
        <v>6.5</v>
      </c>
      <c r="H58" t="str">
        <f t="shared" si="0"/>
        <v/>
      </c>
      <c r="L58" t="str">
        <f t="shared" si="1"/>
        <v/>
      </c>
    </row>
    <row r="59" spans="2:12" x14ac:dyDescent="0.25">
      <c r="B59" s="26">
        <v>42791</v>
      </c>
      <c r="C59" s="24">
        <v>9.5</v>
      </c>
      <c r="D59" s="24">
        <v>-1</v>
      </c>
      <c r="E59" s="24">
        <v>22.7</v>
      </c>
      <c r="F59" s="24">
        <v>2</v>
      </c>
      <c r="H59" t="str">
        <f t="shared" si="0"/>
        <v/>
      </c>
      <c r="L59" t="str">
        <f t="shared" si="1"/>
        <v/>
      </c>
    </row>
    <row r="60" spans="2:12" x14ac:dyDescent="0.25">
      <c r="B60" s="26">
        <v>42792</v>
      </c>
      <c r="C60" s="24">
        <v>12.3</v>
      </c>
      <c r="D60" s="24">
        <v>-4.5</v>
      </c>
      <c r="E60" s="24">
        <v>-1</v>
      </c>
      <c r="F60" s="24">
        <v>2.2999999999999998</v>
      </c>
      <c r="H60" t="str">
        <f t="shared" si="0"/>
        <v/>
      </c>
      <c r="L60" t="str">
        <f t="shared" si="1"/>
        <v/>
      </c>
    </row>
    <row r="61" spans="2:12" x14ac:dyDescent="0.25">
      <c r="B61" s="26">
        <v>42793</v>
      </c>
      <c r="C61" s="24">
        <v>15.7</v>
      </c>
      <c r="D61" s="24">
        <v>-1.3</v>
      </c>
      <c r="E61" s="24">
        <v>-1</v>
      </c>
      <c r="F61" s="24">
        <v>8.1999999999999993</v>
      </c>
      <c r="H61" t="str">
        <f t="shared" si="0"/>
        <v/>
      </c>
      <c r="L61" t="str">
        <f t="shared" si="1"/>
        <v/>
      </c>
    </row>
    <row r="62" spans="2:12" x14ac:dyDescent="0.25">
      <c r="B62" s="26">
        <v>42794</v>
      </c>
      <c r="C62" s="24">
        <v>13.7</v>
      </c>
      <c r="D62" s="24">
        <v>7.3</v>
      </c>
      <c r="E62" s="24">
        <v>-1</v>
      </c>
      <c r="F62" s="24">
        <v>12.1</v>
      </c>
      <c r="H62" t="str">
        <f t="shared" si="0"/>
        <v/>
      </c>
      <c r="L62" t="str">
        <f t="shared" si="1"/>
        <v/>
      </c>
    </row>
    <row r="63" spans="2:12" x14ac:dyDescent="0.25">
      <c r="B63" s="26">
        <v>42795</v>
      </c>
      <c r="C63" s="24">
        <v>13.6</v>
      </c>
      <c r="D63" s="24">
        <v>0.9</v>
      </c>
      <c r="E63" s="24">
        <v>18.399999999999999</v>
      </c>
      <c r="F63" s="24">
        <v>3.8</v>
      </c>
      <c r="H63" t="str">
        <f t="shared" si="0"/>
        <v/>
      </c>
      <c r="L63" t="str">
        <f t="shared" si="1"/>
        <v/>
      </c>
    </row>
    <row r="64" spans="2:12" x14ac:dyDescent="0.25">
      <c r="B64" s="26">
        <v>42796</v>
      </c>
      <c r="C64" s="24">
        <v>14</v>
      </c>
      <c r="D64" s="24">
        <v>-2</v>
      </c>
      <c r="E64" s="24">
        <v>1.2</v>
      </c>
      <c r="F64" s="24">
        <v>5.6</v>
      </c>
      <c r="H64" t="str">
        <f t="shared" si="0"/>
        <v/>
      </c>
      <c r="L64" t="str">
        <f t="shared" si="1"/>
        <v/>
      </c>
    </row>
    <row r="65" spans="2:12" x14ac:dyDescent="0.25">
      <c r="B65" s="26">
        <v>42797</v>
      </c>
      <c r="C65" s="24">
        <v>14.6</v>
      </c>
      <c r="D65" s="24">
        <v>2.2999999999999998</v>
      </c>
      <c r="E65" s="24">
        <v>-1</v>
      </c>
      <c r="F65" s="24">
        <v>6.7</v>
      </c>
      <c r="H65" t="str">
        <f t="shared" si="0"/>
        <v/>
      </c>
      <c r="L65" t="str">
        <f t="shared" si="1"/>
        <v/>
      </c>
    </row>
    <row r="66" spans="2:12" x14ac:dyDescent="0.25">
      <c r="B66" s="26">
        <v>42798</v>
      </c>
      <c r="C66" s="24">
        <v>16.3</v>
      </c>
      <c r="D66" s="24">
        <v>4.4000000000000004</v>
      </c>
      <c r="E66" s="24">
        <v>-1</v>
      </c>
      <c r="F66" s="24">
        <v>13.4</v>
      </c>
      <c r="H66" t="str">
        <f t="shared" si="0"/>
        <v/>
      </c>
      <c r="L66" t="str">
        <f t="shared" si="1"/>
        <v/>
      </c>
    </row>
    <row r="67" spans="2:12" x14ac:dyDescent="0.25">
      <c r="B67" s="26">
        <v>42799</v>
      </c>
      <c r="C67" s="24">
        <v>14.3</v>
      </c>
      <c r="D67" s="24">
        <v>7.3</v>
      </c>
      <c r="E67" s="24">
        <v>5.7</v>
      </c>
      <c r="F67" s="24">
        <v>9</v>
      </c>
      <c r="H67" t="str">
        <f t="shared" si="0"/>
        <v/>
      </c>
      <c r="L67" t="str">
        <f t="shared" si="1"/>
        <v/>
      </c>
    </row>
    <row r="68" spans="2:12" x14ac:dyDescent="0.25">
      <c r="B68" s="26">
        <v>42800</v>
      </c>
      <c r="C68" s="24">
        <v>13.2</v>
      </c>
      <c r="D68" s="24">
        <v>4.4000000000000004</v>
      </c>
      <c r="E68" s="24">
        <v>0.1</v>
      </c>
      <c r="F68" s="24">
        <v>7.7</v>
      </c>
      <c r="H68" t="str">
        <f t="shared" si="0"/>
        <v/>
      </c>
      <c r="L68" t="str">
        <f t="shared" si="1"/>
        <v/>
      </c>
    </row>
    <row r="69" spans="2:12" x14ac:dyDescent="0.25">
      <c r="B69" s="26">
        <v>42801</v>
      </c>
      <c r="C69" s="24">
        <v>11.5</v>
      </c>
      <c r="D69" s="24">
        <v>4.8</v>
      </c>
      <c r="E69" s="24">
        <v>1.8</v>
      </c>
      <c r="F69" s="24">
        <v>6.8</v>
      </c>
      <c r="H69" t="str">
        <f t="shared" ref="H69:H132" si="2">IF(C69-D69&lt;0, "MINT &gt; MAXT --&gt; NAPAKA!!!!","")</f>
        <v/>
      </c>
      <c r="L69" t="str">
        <f t="shared" ref="L69:L132" si="3">IF(AND(F69&gt;D69,F69&lt;C69),"","NAPAKA. KER NE VELJA TMIN&lt;TPOV&lt;TMAX")</f>
        <v/>
      </c>
    </row>
    <row r="70" spans="2:12" x14ac:dyDescent="0.25">
      <c r="B70" s="26">
        <v>42802</v>
      </c>
      <c r="C70" s="24">
        <v>13.6</v>
      </c>
      <c r="D70" s="24">
        <v>-2</v>
      </c>
      <c r="E70" s="24">
        <v>-1</v>
      </c>
      <c r="F70" s="24">
        <v>4.0999999999999996</v>
      </c>
      <c r="H70" t="str">
        <f t="shared" si="2"/>
        <v/>
      </c>
      <c r="L70" t="str">
        <f t="shared" si="3"/>
        <v/>
      </c>
    </row>
    <row r="71" spans="2:12" x14ac:dyDescent="0.25">
      <c r="B71" s="26">
        <v>42803</v>
      </c>
      <c r="C71" s="24">
        <v>16.399999999999999</v>
      </c>
      <c r="D71" s="24">
        <v>1.4</v>
      </c>
      <c r="E71" s="24">
        <v>-1</v>
      </c>
      <c r="F71" s="24">
        <v>8.6999999999999993</v>
      </c>
      <c r="H71" t="str">
        <f t="shared" si="2"/>
        <v/>
      </c>
      <c r="L71" t="str">
        <f t="shared" si="3"/>
        <v/>
      </c>
    </row>
    <row r="72" spans="2:12" x14ac:dyDescent="0.25">
      <c r="B72" s="26">
        <v>42804</v>
      </c>
      <c r="C72" s="24">
        <v>13.7</v>
      </c>
      <c r="D72" s="24">
        <v>2.8</v>
      </c>
      <c r="E72" s="24">
        <v>-1</v>
      </c>
      <c r="F72" s="24">
        <v>9</v>
      </c>
      <c r="H72" t="str">
        <f t="shared" si="2"/>
        <v/>
      </c>
      <c r="L72" t="str">
        <f t="shared" si="3"/>
        <v/>
      </c>
    </row>
    <row r="73" spans="2:12" x14ac:dyDescent="0.25">
      <c r="B73" s="26">
        <v>42805</v>
      </c>
      <c r="C73" s="24">
        <v>13.2</v>
      </c>
      <c r="D73" s="24">
        <v>0.8</v>
      </c>
      <c r="E73" s="24">
        <v>-1</v>
      </c>
      <c r="F73" s="24">
        <v>5.7</v>
      </c>
      <c r="H73" t="str">
        <f t="shared" si="2"/>
        <v/>
      </c>
      <c r="L73" t="str">
        <f t="shared" si="3"/>
        <v/>
      </c>
    </row>
    <row r="74" spans="2:12" x14ac:dyDescent="0.25">
      <c r="B74" s="26">
        <v>42806</v>
      </c>
      <c r="C74" s="24">
        <v>10.6</v>
      </c>
      <c r="D74" s="24">
        <v>-1.3</v>
      </c>
      <c r="E74" s="24">
        <v>-1</v>
      </c>
      <c r="F74" s="24">
        <v>4.7</v>
      </c>
      <c r="H74" t="str">
        <f t="shared" si="2"/>
        <v/>
      </c>
      <c r="L74" t="str">
        <f t="shared" si="3"/>
        <v/>
      </c>
    </row>
    <row r="75" spans="2:12" x14ac:dyDescent="0.25">
      <c r="B75" s="26">
        <v>42807</v>
      </c>
      <c r="C75" s="24">
        <v>13.3</v>
      </c>
      <c r="D75" s="24">
        <v>-4.4000000000000004</v>
      </c>
      <c r="E75" s="24">
        <v>-1</v>
      </c>
      <c r="F75" s="24">
        <v>2.9</v>
      </c>
      <c r="H75" t="str">
        <f t="shared" si="2"/>
        <v/>
      </c>
      <c r="L75" t="str">
        <f t="shared" si="3"/>
        <v/>
      </c>
    </row>
    <row r="76" spans="2:12" x14ac:dyDescent="0.25">
      <c r="B76" s="26">
        <v>42808</v>
      </c>
      <c r="C76" s="24">
        <v>16.7</v>
      </c>
      <c r="D76" s="24">
        <v>-3.1</v>
      </c>
      <c r="E76" s="24">
        <v>-1</v>
      </c>
      <c r="F76" s="24">
        <v>5.3</v>
      </c>
      <c r="H76" t="str">
        <f t="shared" si="2"/>
        <v/>
      </c>
      <c r="L76" t="str">
        <f t="shared" si="3"/>
        <v/>
      </c>
    </row>
    <row r="77" spans="2:12" x14ac:dyDescent="0.25">
      <c r="B77" s="26">
        <v>42809</v>
      </c>
      <c r="C77" s="24">
        <v>17.399999999999999</v>
      </c>
      <c r="D77" s="24">
        <v>-2.1</v>
      </c>
      <c r="E77" s="24">
        <v>-1</v>
      </c>
      <c r="F77" s="24">
        <v>6.3</v>
      </c>
      <c r="H77" t="str">
        <f t="shared" si="2"/>
        <v/>
      </c>
      <c r="L77" t="str">
        <f t="shared" si="3"/>
        <v/>
      </c>
    </row>
    <row r="78" spans="2:12" x14ac:dyDescent="0.25">
      <c r="B78" s="26">
        <v>42810</v>
      </c>
      <c r="C78" s="24">
        <v>18.3</v>
      </c>
      <c r="D78" s="24">
        <v>-1.9</v>
      </c>
      <c r="E78" s="24">
        <v>-1</v>
      </c>
      <c r="F78" s="24">
        <v>6.6</v>
      </c>
      <c r="H78" t="str">
        <f t="shared" si="2"/>
        <v/>
      </c>
      <c r="L78" t="str">
        <f t="shared" si="3"/>
        <v/>
      </c>
    </row>
    <row r="79" spans="2:12" x14ac:dyDescent="0.25">
      <c r="B79" s="26">
        <v>42811</v>
      </c>
      <c r="C79" s="24">
        <v>21.2</v>
      </c>
      <c r="D79" s="24">
        <v>-1.3</v>
      </c>
      <c r="E79" s="24">
        <v>-1</v>
      </c>
      <c r="F79" s="24">
        <v>9.1999999999999993</v>
      </c>
      <c r="H79" t="str">
        <f t="shared" si="2"/>
        <v/>
      </c>
      <c r="L79" t="str">
        <f t="shared" si="3"/>
        <v/>
      </c>
    </row>
    <row r="80" spans="2:12" x14ac:dyDescent="0.25">
      <c r="B80" s="26">
        <v>42812</v>
      </c>
      <c r="C80" s="24">
        <v>17.100000000000001</v>
      </c>
      <c r="D80" s="24">
        <v>2.4</v>
      </c>
      <c r="E80" s="24">
        <v>-1</v>
      </c>
      <c r="F80" s="24">
        <v>11.1</v>
      </c>
      <c r="H80" t="str">
        <f t="shared" si="2"/>
        <v/>
      </c>
      <c r="L80" t="str">
        <f t="shared" si="3"/>
        <v/>
      </c>
    </row>
    <row r="81" spans="2:12" x14ac:dyDescent="0.25">
      <c r="B81" s="26">
        <v>42813</v>
      </c>
      <c r="C81" s="24">
        <v>17.899999999999999</v>
      </c>
      <c r="D81" s="24">
        <v>3.1</v>
      </c>
      <c r="E81" s="24">
        <v>-1</v>
      </c>
      <c r="F81" s="24">
        <v>10.1</v>
      </c>
      <c r="H81" t="str">
        <f t="shared" si="2"/>
        <v/>
      </c>
      <c r="L81" t="str">
        <f t="shared" si="3"/>
        <v/>
      </c>
    </row>
    <row r="82" spans="2:12" x14ac:dyDescent="0.25">
      <c r="B82" s="26">
        <v>42814</v>
      </c>
      <c r="C82" s="24">
        <v>22</v>
      </c>
      <c r="D82" s="24">
        <v>5.2</v>
      </c>
      <c r="E82" s="24">
        <v>-1</v>
      </c>
      <c r="F82" s="24">
        <v>13.3</v>
      </c>
      <c r="H82" t="str">
        <f t="shared" si="2"/>
        <v/>
      </c>
      <c r="L82" t="str">
        <f t="shared" si="3"/>
        <v/>
      </c>
    </row>
    <row r="83" spans="2:12" x14ac:dyDescent="0.25">
      <c r="B83" s="26">
        <v>42815</v>
      </c>
      <c r="C83" s="24">
        <v>20.7</v>
      </c>
      <c r="D83" s="24">
        <v>5.4</v>
      </c>
      <c r="E83" s="24">
        <v>-1</v>
      </c>
      <c r="F83" s="24">
        <v>11.9</v>
      </c>
      <c r="H83" t="str">
        <f t="shared" si="2"/>
        <v/>
      </c>
      <c r="L83" t="str">
        <f t="shared" si="3"/>
        <v/>
      </c>
    </row>
    <row r="84" spans="2:12" x14ac:dyDescent="0.25">
      <c r="B84" s="26">
        <v>42816</v>
      </c>
      <c r="C84" s="24">
        <v>17.8</v>
      </c>
      <c r="D84" s="24">
        <v>4.8</v>
      </c>
      <c r="E84" s="24">
        <v>-1</v>
      </c>
      <c r="F84" s="24">
        <v>10.4</v>
      </c>
      <c r="H84" t="str">
        <f t="shared" si="2"/>
        <v/>
      </c>
      <c r="L84" t="str">
        <f t="shared" si="3"/>
        <v/>
      </c>
    </row>
    <row r="85" spans="2:12" x14ac:dyDescent="0.25">
      <c r="B85" s="26">
        <v>42817</v>
      </c>
      <c r="C85" s="24">
        <v>20.8</v>
      </c>
      <c r="D85" s="24">
        <v>3.9</v>
      </c>
      <c r="E85" s="24">
        <v>-1</v>
      </c>
      <c r="F85" s="24">
        <v>13.9</v>
      </c>
      <c r="H85" t="str">
        <f t="shared" si="2"/>
        <v/>
      </c>
      <c r="L85" t="str">
        <f t="shared" si="3"/>
        <v/>
      </c>
    </row>
    <row r="86" spans="2:12" x14ac:dyDescent="0.25">
      <c r="B86" s="26">
        <v>42818</v>
      </c>
      <c r="C86" s="24">
        <v>20</v>
      </c>
      <c r="D86" s="24">
        <v>5.0999999999999996</v>
      </c>
      <c r="E86" s="24">
        <v>-1</v>
      </c>
      <c r="F86" s="24">
        <v>12.6</v>
      </c>
      <c r="H86" t="str">
        <f t="shared" si="2"/>
        <v/>
      </c>
      <c r="L86" t="str">
        <f t="shared" si="3"/>
        <v/>
      </c>
    </row>
    <row r="87" spans="2:12" x14ac:dyDescent="0.25">
      <c r="B87" s="26">
        <v>42819</v>
      </c>
      <c r="C87" s="24">
        <v>16.7</v>
      </c>
      <c r="D87" s="24">
        <v>1.7</v>
      </c>
      <c r="E87" s="24">
        <v>-1</v>
      </c>
      <c r="F87" s="24">
        <v>7.7</v>
      </c>
      <c r="H87" t="str">
        <f t="shared" si="2"/>
        <v/>
      </c>
      <c r="L87" t="str">
        <f t="shared" si="3"/>
        <v/>
      </c>
    </row>
    <row r="88" spans="2:12" x14ac:dyDescent="0.25">
      <c r="B88" s="26">
        <v>42820</v>
      </c>
      <c r="C88" s="24">
        <v>13.3</v>
      </c>
      <c r="D88" s="24">
        <v>0.3</v>
      </c>
      <c r="E88" s="24">
        <v>-1</v>
      </c>
      <c r="F88" s="24">
        <v>4.2</v>
      </c>
      <c r="H88" t="str">
        <f t="shared" si="2"/>
        <v/>
      </c>
      <c r="L88" t="str">
        <f t="shared" si="3"/>
        <v/>
      </c>
    </row>
    <row r="89" spans="2:12" x14ac:dyDescent="0.25">
      <c r="B89" s="26">
        <v>42821</v>
      </c>
      <c r="C89" s="24">
        <v>14.9</v>
      </c>
      <c r="D89" s="24">
        <v>-4.5999999999999996</v>
      </c>
      <c r="E89" s="24">
        <v>-1</v>
      </c>
      <c r="F89" s="24">
        <v>4</v>
      </c>
      <c r="H89" t="str">
        <f t="shared" si="2"/>
        <v/>
      </c>
      <c r="L89" t="str">
        <f t="shared" si="3"/>
        <v/>
      </c>
    </row>
    <row r="90" spans="2:12" x14ac:dyDescent="0.25">
      <c r="B90" s="26">
        <v>42822</v>
      </c>
      <c r="C90" s="24">
        <v>20.9</v>
      </c>
      <c r="D90" s="24">
        <v>-3.2</v>
      </c>
      <c r="E90" s="24">
        <v>-1</v>
      </c>
      <c r="F90" s="24">
        <v>8.4</v>
      </c>
      <c r="H90" t="str">
        <f t="shared" si="2"/>
        <v/>
      </c>
      <c r="L90" t="str">
        <f t="shared" si="3"/>
        <v/>
      </c>
    </row>
    <row r="91" spans="2:12" x14ac:dyDescent="0.25">
      <c r="B91" s="26">
        <v>42823</v>
      </c>
      <c r="C91" s="24">
        <v>23.2</v>
      </c>
      <c r="D91" s="24">
        <v>-0.1</v>
      </c>
      <c r="E91" s="24">
        <v>-1</v>
      </c>
      <c r="F91" s="24">
        <v>11.1</v>
      </c>
      <c r="H91" t="str">
        <f t="shared" si="2"/>
        <v/>
      </c>
      <c r="L91" t="str">
        <f t="shared" si="3"/>
        <v/>
      </c>
    </row>
    <row r="92" spans="2:12" x14ac:dyDescent="0.25">
      <c r="B92" s="26">
        <v>42824</v>
      </c>
      <c r="C92" s="24">
        <v>22.7</v>
      </c>
      <c r="D92" s="24">
        <v>1.5</v>
      </c>
      <c r="E92" s="24">
        <v>-1</v>
      </c>
      <c r="F92" s="24">
        <v>11.2</v>
      </c>
      <c r="H92" t="str">
        <f t="shared" si="2"/>
        <v/>
      </c>
      <c r="L92" t="str">
        <f t="shared" si="3"/>
        <v/>
      </c>
    </row>
    <row r="93" spans="2:12" x14ac:dyDescent="0.25">
      <c r="B93" s="26">
        <v>42825</v>
      </c>
      <c r="C93" s="24">
        <v>23.8</v>
      </c>
      <c r="D93" s="24">
        <v>1.7</v>
      </c>
      <c r="E93" s="24">
        <v>-1</v>
      </c>
      <c r="F93" s="24">
        <v>12.5</v>
      </c>
      <c r="H93" t="str">
        <f t="shared" si="2"/>
        <v/>
      </c>
      <c r="L93" t="str">
        <f t="shared" si="3"/>
        <v/>
      </c>
    </row>
    <row r="94" spans="2:12" x14ac:dyDescent="0.25">
      <c r="B94" s="26">
        <v>42826</v>
      </c>
      <c r="C94" s="24">
        <v>23.7</v>
      </c>
      <c r="D94" s="24">
        <v>1.1000000000000001</v>
      </c>
      <c r="E94" s="24">
        <v>-1</v>
      </c>
      <c r="F94" s="24">
        <v>13</v>
      </c>
      <c r="H94" t="str">
        <f t="shared" si="2"/>
        <v/>
      </c>
      <c r="L94" t="str">
        <f t="shared" si="3"/>
        <v/>
      </c>
    </row>
    <row r="95" spans="2:12" x14ac:dyDescent="0.25">
      <c r="B95" s="26">
        <v>42827</v>
      </c>
      <c r="C95" s="24">
        <v>23.5</v>
      </c>
      <c r="D95" s="24">
        <v>3.4</v>
      </c>
      <c r="E95" s="24">
        <v>-1</v>
      </c>
      <c r="F95" s="24">
        <v>12</v>
      </c>
      <c r="H95" t="str">
        <f t="shared" si="2"/>
        <v/>
      </c>
      <c r="L95" t="str">
        <f t="shared" si="3"/>
        <v/>
      </c>
    </row>
    <row r="96" spans="2:12" x14ac:dyDescent="0.25">
      <c r="B96" s="26">
        <v>42828</v>
      </c>
      <c r="C96" s="24">
        <v>24</v>
      </c>
      <c r="D96" s="24">
        <v>3</v>
      </c>
      <c r="E96" s="24">
        <v>-1</v>
      </c>
      <c r="F96" s="24">
        <v>12.4</v>
      </c>
      <c r="H96" t="str">
        <f t="shared" si="2"/>
        <v/>
      </c>
      <c r="L96" t="str">
        <f t="shared" si="3"/>
        <v/>
      </c>
    </row>
    <row r="97" spans="2:12" x14ac:dyDescent="0.25">
      <c r="B97" s="26">
        <v>42829</v>
      </c>
      <c r="C97" s="24">
        <v>21.6</v>
      </c>
      <c r="D97" s="24">
        <v>2.8</v>
      </c>
      <c r="E97" s="24">
        <v>-1</v>
      </c>
      <c r="F97" s="24">
        <v>12.2</v>
      </c>
      <c r="H97" t="str">
        <f t="shared" si="2"/>
        <v/>
      </c>
      <c r="L97" t="str">
        <f t="shared" si="3"/>
        <v/>
      </c>
    </row>
    <row r="98" spans="2:12" x14ac:dyDescent="0.25">
      <c r="B98" s="26">
        <v>42830</v>
      </c>
      <c r="C98" s="24">
        <v>17.600000000000001</v>
      </c>
      <c r="D98" s="24">
        <v>8.6999999999999993</v>
      </c>
      <c r="E98" s="24">
        <v>4.5</v>
      </c>
      <c r="F98" s="24">
        <v>12.2</v>
      </c>
      <c r="H98" t="str">
        <f t="shared" si="2"/>
        <v/>
      </c>
      <c r="L98" t="str">
        <f t="shared" si="3"/>
        <v/>
      </c>
    </row>
    <row r="99" spans="2:12" x14ac:dyDescent="0.25">
      <c r="B99" s="26">
        <v>42831</v>
      </c>
      <c r="C99" s="24">
        <v>14.9</v>
      </c>
      <c r="D99" s="24">
        <v>8</v>
      </c>
      <c r="E99" s="24">
        <v>0.9</v>
      </c>
      <c r="F99" s="24">
        <v>9.8000000000000007</v>
      </c>
      <c r="H99" t="str">
        <f t="shared" si="2"/>
        <v/>
      </c>
      <c r="L99" t="str">
        <f t="shared" si="3"/>
        <v/>
      </c>
    </row>
    <row r="100" spans="2:12" x14ac:dyDescent="0.25">
      <c r="B100" s="26">
        <v>42832</v>
      </c>
      <c r="C100" s="24">
        <v>17</v>
      </c>
      <c r="D100" s="24">
        <v>2.1</v>
      </c>
      <c r="E100" s="24">
        <v>-1</v>
      </c>
      <c r="F100" s="24">
        <v>9.1999999999999993</v>
      </c>
      <c r="H100" t="str">
        <f t="shared" si="2"/>
        <v/>
      </c>
      <c r="L100" t="str">
        <f t="shared" si="3"/>
        <v/>
      </c>
    </row>
    <row r="101" spans="2:12" x14ac:dyDescent="0.25">
      <c r="B101" s="26">
        <v>42833</v>
      </c>
      <c r="C101" s="24">
        <v>21.9</v>
      </c>
      <c r="D101" s="24">
        <v>3.4</v>
      </c>
      <c r="E101" s="24">
        <v>-1</v>
      </c>
      <c r="F101" s="24">
        <v>13.3</v>
      </c>
      <c r="H101" t="str">
        <f t="shared" si="2"/>
        <v/>
      </c>
      <c r="L101" t="str">
        <f t="shared" si="3"/>
        <v/>
      </c>
    </row>
    <row r="102" spans="2:12" x14ac:dyDescent="0.25">
      <c r="B102" s="26">
        <v>42834</v>
      </c>
      <c r="C102" s="24">
        <v>21.8</v>
      </c>
      <c r="D102" s="24">
        <v>8.8000000000000007</v>
      </c>
      <c r="E102" s="24">
        <v>-1</v>
      </c>
      <c r="F102" s="24">
        <v>13.6</v>
      </c>
      <c r="H102" t="str">
        <f t="shared" si="2"/>
        <v/>
      </c>
      <c r="L102" t="str">
        <f t="shared" si="3"/>
        <v/>
      </c>
    </row>
    <row r="103" spans="2:12" x14ac:dyDescent="0.25">
      <c r="B103" s="26">
        <v>42835</v>
      </c>
      <c r="C103" s="24">
        <v>25.3</v>
      </c>
      <c r="D103" s="24">
        <v>3.2</v>
      </c>
      <c r="E103" s="24">
        <v>-1</v>
      </c>
      <c r="F103" s="24">
        <v>15.2</v>
      </c>
      <c r="H103" t="str">
        <f t="shared" si="2"/>
        <v/>
      </c>
      <c r="L103" t="str">
        <f t="shared" si="3"/>
        <v/>
      </c>
    </row>
    <row r="104" spans="2:12" x14ac:dyDescent="0.25">
      <c r="B104" s="26">
        <v>42836</v>
      </c>
      <c r="C104" s="24">
        <v>19.100000000000001</v>
      </c>
      <c r="D104" s="24">
        <v>8.6999999999999993</v>
      </c>
      <c r="E104" s="24">
        <v>0.5</v>
      </c>
      <c r="F104" s="24">
        <v>11.2</v>
      </c>
      <c r="H104" t="str">
        <f t="shared" si="2"/>
        <v/>
      </c>
      <c r="L104" t="str">
        <f t="shared" si="3"/>
        <v/>
      </c>
    </row>
    <row r="105" spans="2:12" x14ac:dyDescent="0.25">
      <c r="B105" s="26">
        <v>42837</v>
      </c>
      <c r="C105" s="24">
        <v>17.8</v>
      </c>
      <c r="D105" s="24">
        <v>5</v>
      </c>
      <c r="E105" s="24">
        <v>5.5</v>
      </c>
      <c r="F105" s="24">
        <v>9.8000000000000007</v>
      </c>
      <c r="H105" t="str">
        <f t="shared" si="2"/>
        <v/>
      </c>
      <c r="L105" t="str">
        <f t="shared" si="3"/>
        <v/>
      </c>
    </row>
    <row r="106" spans="2:12" x14ac:dyDescent="0.25">
      <c r="B106" s="26">
        <v>42838</v>
      </c>
      <c r="C106" s="24">
        <v>22.8</v>
      </c>
      <c r="D106" s="24">
        <v>6.1</v>
      </c>
      <c r="E106" s="24">
        <v>-1</v>
      </c>
      <c r="F106" s="24">
        <v>15.1</v>
      </c>
      <c r="H106" t="str">
        <f t="shared" si="2"/>
        <v/>
      </c>
      <c r="L106" t="str">
        <f t="shared" si="3"/>
        <v/>
      </c>
    </row>
    <row r="107" spans="2:12" x14ac:dyDescent="0.25">
      <c r="B107" s="26">
        <v>42839</v>
      </c>
      <c r="C107" s="24">
        <v>21.6</v>
      </c>
      <c r="D107" s="24">
        <v>7</v>
      </c>
      <c r="E107" s="24">
        <v>0.4</v>
      </c>
      <c r="F107" s="24">
        <v>13.8</v>
      </c>
      <c r="H107" t="str">
        <f t="shared" si="2"/>
        <v/>
      </c>
      <c r="L107" t="str">
        <f t="shared" si="3"/>
        <v/>
      </c>
    </row>
    <row r="108" spans="2:12" x14ac:dyDescent="0.25">
      <c r="B108" s="26">
        <v>42840</v>
      </c>
      <c r="C108" s="24">
        <v>16.7</v>
      </c>
      <c r="D108" s="24">
        <v>9.3000000000000007</v>
      </c>
      <c r="E108" s="24">
        <v>16</v>
      </c>
      <c r="F108" s="24">
        <v>12.5</v>
      </c>
      <c r="H108" t="str">
        <f t="shared" si="2"/>
        <v/>
      </c>
      <c r="L108" t="str">
        <f t="shared" si="3"/>
        <v/>
      </c>
    </row>
    <row r="109" spans="2:12" x14ac:dyDescent="0.25">
      <c r="B109" s="26">
        <v>42841</v>
      </c>
      <c r="C109" s="24">
        <v>18.100000000000001</v>
      </c>
      <c r="D109" s="24">
        <v>7.4</v>
      </c>
      <c r="E109" s="24">
        <v>-1</v>
      </c>
      <c r="F109" s="24">
        <v>9.4</v>
      </c>
      <c r="H109" t="str">
        <f t="shared" si="2"/>
        <v/>
      </c>
      <c r="L109" t="str">
        <f t="shared" si="3"/>
        <v/>
      </c>
    </row>
    <row r="110" spans="2:12" x14ac:dyDescent="0.25">
      <c r="B110" s="26">
        <v>42842</v>
      </c>
      <c r="C110" s="24">
        <v>14.9</v>
      </c>
      <c r="D110" s="24">
        <v>2.8</v>
      </c>
      <c r="E110" s="24">
        <v>8.8000000000000007</v>
      </c>
      <c r="F110" s="24">
        <v>8.6</v>
      </c>
      <c r="H110" t="str">
        <f t="shared" si="2"/>
        <v/>
      </c>
      <c r="L110" t="str">
        <f t="shared" si="3"/>
        <v/>
      </c>
    </row>
    <row r="111" spans="2:12" x14ac:dyDescent="0.25">
      <c r="B111" s="26">
        <v>42843</v>
      </c>
      <c r="C111" s="24">
        <v>9.1</v>
      </c>
      <c r="D111" s="24">
        <v>2.2000000000000002</v>
      </c>
      <c r="E111" s="24">
        <v>0.1</v>
      </c>
      <c r="F111" s="24">
        <v>4.4000000000000004</v>
      </c>
      <c r="H111" t="str">
        <f t="shared" si="2"/>
        <v/>
      </c>
      <c r="L111" t="str">
        <f t="shared" si="3"/>
        <v/>
      </c>
    </row>
    <row r="112" spans="2:12" x14ac:dyDescent="0.25">
      <c r="B112" s="26">
        <v>42844</v>
      </c>
      <c r="C112" s="24">
        <v>7.4</v>
      </c>
      <c r="D112" s="24">
        <v>-1.2</v>
      </c>
      <c r="E112" s="24">
        <v>2.4</v>
      </c>
      <c r="F112" s="24">
        <v>5</v>
      </c>
      <c r="H112" t="str">
        <f t="shared" si="2"/>
        <v/>
      </c>
      <c r="L112" t="str">
        <f t="shared" si="3"/>
        <v/>
      </c>
    </row>
    <row r="113" spans="2:12" x14ac:dyDescent="0.25">
      <c r="B113" s="26">
        <v>42845</v>
      </c>
      <c r="C113" s="24">
        <v>9.8000000000000007</v>
      </c>
      <c r="D113" s="24">
        <v>2.8</v>
      </c>
      <c r="E113" s="24">
        <v>-1</v>
      </c>
      <c r="F113" s="24">
        <v>5.3</v>
      </c>
      <c r="H113" t="str">
        <f t="shared" si="2"/>
        <v/>
      </c>
      <c r="L113" t="str">
        <f t="shared" si="3"/>
        <v/>
      </c>
    </row>
    <row r="114" spans="2:12" x14ac:dyDescent="0.25">
      <c r="B114" s="26">
        <v>42846</v>
      </c>
      <c r="C114" s="24">
        <v>14.4</v>
      </c>
      <c r="D114" s="24">
        <v>-4.5</v>
      </c>
      <c r="E114" s="24">
        <v>-1</v>
      </c>
      <c r="F114" s="24">
        <v>5.6</v>
      </c>
      <c r="H114" t="str">
        <f t="shared" si="2"/>
        <v/>
      </c>
      <c r="L114" t="str">
        <f t="shared" si="3"/>
        <v/>
      </c>
    </row>
    <row r="115" spans="2:12" x14ac:dyDescent="0.25">
      <c r="B115" s="26">
        <v>42847</v>
      </c>
      <c r="C115" s="24">
        <v>18.600000000000001</v>
      </c>
      <c r="D115" s="24">
        <v>-2</v>
      </c>
      <c r="E115" s="24">
        <v>-1</v>
      </c>
      <c r="F115" s="24">
        <v>9.9</v>
      </c>
      <c r="H115" t="str">
        <f t="shared" si="2"/>
        <v/>
      </c>
      <c r="L115" t="str">
        <f t="shared" si="3"/>
        <v/>
      </c>
    </row>
    <row r="116" spans="2:12" x14ac:dyDescent="0.25">
      <c r="B116" s="26">
        <v>42848</v>
      </c>
      <c r="C116" s="24">
        <v>12.3</v>
      </c>
      <c r="D116" s="24">
        <v>3.5</v>
      </c>
      <c r="E116" s="24">
        <v>5.3</v>
      </c>
      <c r="F116" s="24">
        <v>6.9</v>
      </c>
      <c r="H116" t="str">
        <f t="shared" si="2"/>
        <v/>
      </c>
      <c r="L116" t="str">
        <f t="shared" si="3"/>
        <v/>
      </c>
    </row>
    <row r="117" spans="2:12" x14ac:dyDescent="0.25">
      <c r="B117" s="26">
        <v>42849</v>
      </c>
      <c r="C117" s="24">
        <v>17</v>
      </c>
      <c r="D117" s="24">
        <v>4</v>
      </c>
      <c r="E117" s="24">
        <v>0.1</v>
      </c>
      <c r="F117" s="24">
        <v>10.8</v>
      </c>
      <c r="H117" t="str">
        <f t="shared" si="2"/>
        <v/>
      </c>
      <c r="L117" t="str">
        <f t="shared" si="3"/>
        <v/>
      </c>
    </row>
    <row r="118" spans="2:12" x14ac:dyDescent="0.25">
      <c r="B118" s="26">
        <v>42850</v>
      </c>
      <c r="C118" s="24">
        <v>18.7</v>
      </c>
      <c r="D118" s="24">
        <v>8.1999999999999993</v>
      </c>
      <c r="E118" s="24">
        <v>-1</v>
      </c>
      <c r="F118" s="24">
        <v>14.6</v>
      </c>
      <c r="H118" t="str">
        <f t="shared" si="2"/>
        <v/>
      </c>
      <c r="L118" t="str">
        <f t="shared" si="3"/>
        <v/>
      </c>
    </row>
    <row r="119" spans="2:12" x14ac:dyDescent="0.25">
      <c r="B119" s="26">
        <v>42851</v>
      </c>
      <c r="C119" s="24">
        <v>18.399999999999999</v>
      </c>
      <c r="D119" s="24">
        <v>12</v>
      </c>
      <c r="E119" s="24">
        <v>-1</v>
      </c>
      <c r="F119" s="24">
        <v>13.9</v>
      </c>
      <c r="H119" t="str">
        <f t="shared" si="2"/>
        <v/>
      </c>
      <c r="L119" t="str">
        <f t="shared" si="3"/>
        <v/>
      </c>
    </row>
    <row r="120" spans="2:12" x14ac:dyDescent="0.25">
      <c r="B120" s="26">
        <v>42852</v>
      </c>
      <c r="C120" s="24">
        <v>17</v>
      </c>
      <c r="D120" s="24">
        <v>7.6</v>
      </c>
      <c r="E120" s="24">
        <v>0.5</v>
      </c>
      <c r="F120" s="24">
        <v>11.6</v>
      </c>
      <c r="H120" t="str">
        <f t="shared" si="2"/>
        <v/>
      </c>
      <c r="L120" t="str">
        <f t="shared" si="3"/>
        <v/>
      </c>
    </row>
    <row r="121" spans="2:12" x14ac:dyDescent="0.25">
      <c r="B121" s="26">
        <v>42853</v>
      </c>
      <c r="C121" s="24">
        <v>15.1</v>
      </c>
      <c r="D121" s="24">
        <v>6.5</v>
      </c>
      <c r="E121" s="24">
        <v>39.6</v>
      </c>
      <c r="F121" s="24">
        <v>8.1</v>
      </c>
      <c r="H121" t="str">
        <f t="shared" si="2"/>
        <v/>
      </c>
      <c r="L121" t="str">
        <f t="shared" si="3"/>
        <v/>
      </c>
    </row>
    <row r="122" spans="2:12" x14ac:dyDescent="0.25">
      <c r="B122" s="26">
        <v>42854</v>
      </c>
      <c r="C122" s="24">
        <v>14.1</v>
      </c>
      <c r="D122" s="24">
        <v>1.7</v>
      </c>
      <c r="E122" s="24">
        <v>26.1</v>
      </c>
      <c r="F122" s="24">
        <v>7.2</v>
      </c>
      <c r="H122" t="str">
        <f t="shared" si="2"/>
        <v/>
      </c>
      <c r="L122" t="str">
        <f t="shared" si="3"/>
        <v/>
      </c>
    </row>
    <row r="123" spans="2:12" x14ac:dyDescent="0.25">
      <c r="B123" s="26">
        <v>42855</v>
      </c>
      <c r="C123" s="24">
        <v>16.399999999999999</v>
      </c>
      <c r="D123" s="24">
        <v>-0.6</v>
      </c>
      <c r="E123" s="24">
        <v>-1</v>
      </c>
      <c r="F123" s="24">
        <v>8.5</v>
      </c>
      <c r="H123" t="str">
        <f t="shared" si="2"/>
        <v/>
      </c>
      <c r="L123" t="str">
        <f t="shared" si="3"/>
        <v/>
      </c>
    </row>
    <row r="124" spans="2:12" x14ac:dyDescent="0.25">
      <c r="B124" s="26">
        <v>42856</v>
      </c>
      <c r="C124" s="24">
        <v>19.8</v>
      </c>
      <c r="D124" s="24">
        <v>7</v>
      </c>
      <c r="E124" s="24">
        <v>-1</v>
      </c>
      <c r="F124" s="24">
        <v>13.1</v>
      </c>
      <c r="H124" t="str">
        <f t="shared" si="2"/>
        <v/>
      </c>
      <c r="L124" t="str">
        <f t="shared" si="3"/>
        <v/>
      </c>
    </row>
    <row r="125" spans="2:12" x14ac:dyDescent="0.25">
      <c r="B125" s="26">
        <v>42857</v>
      </c>
      <c r="C125" s="24">
        <v>19.8</v>
      </c>
      <c r="D125" s="24">
        <v>5</v>
      </c>
      <c r="E125" s="24">
        <v>0.3</v>
      </c>
      <c r="F125" s="24">
        <v>11.1</v>
      </c>
      <c r="H125" t="str">
        <f t="shared" si="2"/>
        <v/>
      </c>
      <c r="L125" t="str">
        <f t="shared" si="3"/>
        <v/>
      </c>
    </row>
    <row r="126" spans="2:12" x14ac:dyDescent="0.25">
      <c r="B126" s="26">
        <v>42858</v>
      </c>
      <c r="C126" s="24">
        <v>18.5</v>
      </c>
      <c r="D126" s="24">
        <v>3.1</v>
      </c>
      <c r="E126" s="24">
        <v>-1</v>
      </c>
      <c r="F126" s="24">
        <v>12.1</v>
      </c>
      <c r="H126" t="str">
        <f t="shared" si="2"/>
        <v/>
      </c>
      <c r="L126" t="str">
        <f t="shared" si="3"/>
        <v/>
      </c>
    </row>
    <row r="127" spans="2:12" x14ac:dyDescent="0.25">
      <c r="B127" s="26">
        <v>42859</v>
      </c>
      <c r="C127" s="24">
        <v>19.5</v>
      </c>
      <c r="D127" s="24">
        <v>5.5</v>
      </c>
      <c r="E127" s="24">
        <v>0.1</v>
      </c>
      <c r="F127" s="24">
        <v>11.5</v>
      </c>
      <c r="H127" t="str">
        <f t="shared" si="2"/>
        <v/>
      </c>
      <c r="L127" t="str">
        <f t="shared" si="3"/>
        <v/>
      </c>
    </row>
    <row r="128" spans="2:12" x14ac:dyDescent="0.25">
      <c r="B128" s="26">
        <v>42860</v>
      </c>
      <c r="C128" s="24">
        <v>14.8</v>
      </c>
      <c r="D128" s="24">
        <v>6.8</v>
      </c>
      <c r="E128" s="24">
        <v>1.9</v>
      </c>
      <c r="F128" s="24">
        <v>9.6999999999999993</v>
      </c>
      <c r="H128" t="str">
        <f t="shared" si="2"/>
        <v/>
      </c>
      <c r="L128" t="str">
        <f t="shared" si="3"/>
        <v/>
      </c>
    </row>
    <row r="129" spans="2:12" x14ac:dyDescent="0.25">
      <c r="B129" s="26">
        <v>42861</v>
      </c>
      <c r="C129" s="24">
        <v>21.9</v>
      </c>
      <c r="D129" s="24">
        <v>3.4</v>
      </c>
      <c r="E129" s="24">
        <v>5.6</v>
      </c>
      <c r="F129" s="24">
        <v>15.2</v>
      </c>
      <c r="H129" t="str">
        <f t="shared" si="2"/>
        <v/>
      </c>
      <c r="L129" t="str">
        <f t="shared" si="3"/>
        <v/>
      </c>
    </row>
    <row r="130" spans="2:12" x14ac:dyDescent="0.25">
      <c r="B130" s="26">
        <v>42862</v>
      </c>
      <c r="C130" s="24">
        <v>19.5</v>
      </c>
      <c r="D130" s="24">
        <v>10</v>
      </c>
      <c r="E130" s="24">
        <v>4.4000000000000004</v>
      </c>
      <c r="F130" s="24">
        <v>12.9</v>
      </c>
      <c r="H130" t="str">
        <f t="shared" si="2"/>
        <v/>
      </c>
      <c r="L130" t="str">
        <f t="shared" si="3"/>
        <v/>
      </c>
    </row>
    <row r="131" spans="2:12" x14ac:dyDescent="0.25">
      <c r="B131" s="26">
        <v>42863</v>
      </c>
      <c r="C131" s="24">
        <v>21.8</v>
      </c>
      <c r="D131" s="24">
        <v>7</v>
      </c>
      <c r="E131" s="24">
        <v>-1</v>
      </c>
      <c r="F131" s="24">
        <v>14.7</v>
      </c>
      <c r="H131" t="str">
        <f t="shared" si="2"/>
        <v/>
      </c>
      <c r="L131" t="str">
        <f t="shared" si="3"/>
        <v/>
      </c>
    </row>
    <row r="132" spans="2:12" x14ac:dyDescent="0.25">
      <c r="B132" s="26">
        <v>42864</v>
      </c>
      <c r="C132" s="24">
        <v>15.5</v>
      </c>
      <c r="D132" s="24">
        <v>8.4</v>
      </c>
      <c r="E132" s="24">
        <v>1.6</v>
      </c>
      <c r="F132" s="24">
        <v>10</v>
      </c>
      <c r="H132" t="str">
        <f t="shared" si="2"/>
        <v/>
      </c>
      <c r="L132" t="str">
        <f t="shared" si="3"/>
        <v/>
      </c>
    </row>
    <row r="133" spans="2:12" x14ac:dyDescent="0.25">
      <c r="B133" s="26">
        <v>42865</v>
      </c>
      <c r="C133" s="24">
        <v>17.2</v>
      </c>
      <c r="D133" s="24">
        <v>5.5</v>
      </c>
      <c r="E133" s="24">
        <v>1.1000000000000001</v>
      </c>
      <c r="F133" s="24">
        <v>10.5</v>
      </c>
      <c r="H133" t="str">
        <f t="shared" ref="H133:H196" si="4">IF(C133-D133&lt;0, "MINT &gt; MAXT --&gt; NAPAKA!!!!","")</f>
        <v/>
      </c>
      <c r="L133" t="str">
        <f t="shared" ref="L133:L196" si="5">IF(AND(F133&gt;D133,F133&lt;C133),"","NAPAKA. KER NE VELJA TMIN&lt;TPOV&lt;TMAX")</f>
        <v/>
      </c>
    </row>
    <row r="134" spans="2:12" x14ac:dyDescent="0.25">
      <c r="B134" s="26">
        <v>42866</v>
      </c>
      <c r="C134" s="24">
        <v>18.7</v>
      </c>
      <c r="D134" s="24">
        <v>9.5</v>
      </c>
      <c r="E134" s="24">
        <v>-1</v>
      </c>
      <c r="F134" s="24">
        <v>16</v>
      </c>
      <c r="H134" t="str">
        <f t="shared" si="4"/>
        <v/>
      </c>
      <c r="L134" t="str">
        <f t="shared" si="5"/>
        <v/>
      </c>
    </row>
    <row r="135" spans="2:12" x14ac:dyDescent="0.25">
      <c r="B135" s="26">
        <v>42867</v>
      </c>
      <c r="C135" s="24">
        <v>24.1</v>
      </c>
      <c r="D135" s="24">
        <v>12</v>
      </c>
      <c r="E135" s="24">
        <v>-1</v>
      </c>
      <c r="F135" s="24">
        <v>19.399999999999999</v>
      </c>
      <c r="H135" t="str">
        <f t="shared" si="4"/>
        <v/>
      </c>
      <c r="L135" t="str">
        <f t="shared" si="5"/>
        <v/>
      </c>
    </row>
    <row r="136" spans="2:12" x14ac:dyDescent="0.25">
      <c r="B136" s="26">
        <v>42868</v>
      </c>
      <c r="C136" s="24">
        <v>22.8</v>
      </c>
      <c r="D136" s="24">
        <v>12.8</v>
      </c>
      <c r="E136" s="24">
        <v>0.5</v>
      </c>
      <c r="F136" s="24">
        <v>15.6</v>
      </c>
      <c r="H136" t="str">
        <f t="shared" si="4"/>
        <v/>
      </c>
      <c r="L136" t="str">
        <f t="shared" si="5"/>
        <v/>
      </c>
    </row>
    <row r="137" spans="2:12" x14ac:dyDescent="0.25">
      <c r="B137" s="26">
        <v>42869</v>
      </c>
      <c r="C137" s="24">
        <v>25</v>
      </c>
      <c r="D137" s="24">
        <v>9.9</v>
      </c>
      <c r="E137" s="24">
        <v>0.1</v>
      </c>
      <c r="F137" s="24">
        <v>17.8</v>
      </c>
      <c r="H137" t="str">
        <f t="shared" si="4"/>
        <v/>
      </c>
      <c r="L137" t="str">
        <f t="shared" si="5"/>
        <v/>
      </c>
    </row>
    <row r="138" spans="2:12" x14ac:dyDescent="0.25">
      <c r="B138" s="26">
        <v>42870</v>
      </c>
      <c r="C138" s="24">
        <v>18.899999999999999</v>
      </c>
      <c r="D138" s="24">
        <v>13.2</v>
      </c>
      <c r="E138" s="24">
        <v>5.2</v>
      </c>
      <c r="F138" s="24">
        <v>15.3</v>
      </c>
      <c r="H138" t="str">
        <f t="shared" si="4"/>
        <v/>
      </c>
      <c r="L138" t="str">
        <f t="shared" si="5"/>
        <v/>
      </c>
    </row>
    <row r="139" spans="2:12" x14ac:dyDescent="0.25">
      <c r="B139" s="26">
        <v>42871</v>
      </c>
      <c r="C139" s="24">
        <v>24.5</v>
      </c>
      <c r="D139" s="24">
        <v>8.1</v>
      </c>
      <c r="E139" s="24">
        <v>3.1</v>
      </c>
      <c r="F139" s="24">
        <v>16.899999999999999</v>
      </c>
      <c r="H139" t="str">
        <f t="shared" si="4"/>
        <v/>
      </c>
      <c r="L139" t="str">
        <f t="shared" si="5"/>
        <v/>
      </c>
    </row>
    <row r="140" spans="2:12" x14ac:dyDescent="0.25">
      <c r="B140" s="26">
        <v>42872</v>
      </c>
      <c r="C140" s="24">
        <v>23.1</v>
      </c>
      <c r="D140" s="24">
        <v>12.4</v>
      </c>
      <c r="E140" s="24">
        <v>-1</v>
      </c>
      <c r="F140" s="24">
        <v>15.5</v>
      </c>
      <c r="H140" t="str">
        <f t="shared" si="4"/>
        <v/>
      </c>
      <c r="L140" t="str">
        <f t="shared" si="5"/>
        <v/>
      </c>
    </row>
    <row r="141" spans="2:12" x14ac:dyDescent="0.25">
      <c r="B141" s="26">
        <v>42873</v>
      </c>
      <c r="C141" s="24">
        <v>25.7</v>
      </c>
      <c r="D141" s="24">
        <v>5.7</v>
      </c>
      <c r="E141" s="24">
        <v>-1</v>
      </c>
      <c r="F141" s="24">
        <v>17.600000000000001</v>
      </c>
      <c r="H141" t="str">
        <f t="shared" si="4"/>
        <v/>
      </c>
      <c r="L141" t="str">
        <f t="shared" si="5"/>
        <v/>
      </c>
    </row>
    <row r="142" spans="2:12" x14ac:dyDescent="0.25">
      <c r="B142" s="26">
        <v>42874</v>
      </c>
      <c r="C142" s="24">
        <v>26.7</v>
      </c>
      <c r="D142" s="24">
        <v>7.7</v>
      </c>
      <c r="E142" s="24">
        <v>-1</v>
      </c>
      <c r="F142" s="24">
        <v>19.899999999999999</v>
      </c>
      <c r="H142" t="str">
        <f t="shared" si="4"/>
        <v/>
      </c>
      <c r="L142" t="str">
        <f t="shared" si="5"/>
        <v/>
      </c>
    </row>
    <row r="143" spans="2:12" x14ac:dyDescent="0.25">
      <c r="B143" s="26">
        <v>42875</v>
      </c>
      <c r="C143" s="24">
        <v>21.4</v>
      </c>
      <c r="D143" s="24">
        <v>9.6999999999999993</v>
      </c>
      <c r="E143" s="24">
        <v>-1</v>
      </c>
      <c r="F143" s="24">
        <v>15.9</v>
      </c>
      <c r="H143" t="str">
        <f t="shared" si="4"/>
        <v/>
      </c>
      <c r="L143" t="str">
        <f t="shared" si="5"/>
        <v/>
      </c>
    </row>
    <row r="144" spans="2:12" x14ac:dyDescent="0.25">
      <c r="B144" s="26">
        <v>42876</v>
      </c>
      <c r="C144" s="24">
        <v>23.1</v>
      </c>
      <c r="D144" s="24">
        <v>13.2</v>
      </c>
      <c r="E144" s="24">
        <v>0.1</v>
      </c>
      <c r="F144" s="24">
        <v>16</v>
      </c>
      <c r="H144" t="str">
        <f t="shared" si="4"/>
        <v/>
      </c>
      <c r="L144" t="str">
        <f t="shared" si="5"/>
        <v/>
      </c>
    </row>
    <row r="145" spans="2:12" x14ac:dyDescent="0.25">
      <c r="B145" s="26">
        <v>42877</v>
      </c>
      <c r="C145" s="24">
        <v>25.9</v>
      </c>
      <c r="D145" s="24">
        <v>7.6</v>
      </c>
      <c r="E145" s="24">
        <v>0.1</v>
      </c>
      <c r="F145" s="24">
        <v>18.899999999999999</v>
      </c>
      <c r="H145" t="str">
        <f t="shared" si="4"/>
        <v/>
      </c>
      <c r="L145" t="str">
        <f t="shared" si="5"/>
        <v/>
      </c>
    </row>
    <row r="146" spans="2:12" x14ac:dyDescent="0.25">
      <c r="B146" s="26">
        <v>42878</v>
      </c>
      <c r="C146" s="24">
        <v>26.2</v>
      </c>
      <c r="D146" s="24">
        <v>13.1</v>
      </c>
      <c r="E146" s="24">
        <v>0.1</v>
      </c>
      <c r="F146" s="24">
        <v>18</v>
      </c>
      <c r="H146" t="str">
        <f t="shared" si="4"/>
        <v/>
      </c>
      <c r="L146" t="str">
        <f t="shared" si="5"/>
        <v/>
      </c>
    </row>
    <row r="147" spans="2:12" x14ac:dyDescent="0.25">
      <c r="B147" s="26">
        <v>42879</v>
      </c>
      <c r="C147" s="24">
        <v>24.4</v>
      </c>
      <c r="D147" s="24">
        <v>11.2</v>
      </c>
      <c r="E147" s="24">
        <v>0.5</v>
      </c>
      <c r="F147" s="24">
        <v>17.8</v>
      </c>
      <c r="H147" t="str">
        <f t="shared" si="4"/>
        <v/>
      </c>
      <c r="L147" t="str">
        <f t="shared" si="5"/>
        <v/>
      </c>
    </row>
    <row r="148" spans="2:12" x14ac:dyDescent="0.25">
      <c r="B148" s="26">
        <v>42880</v>
      </c>
      <c r="C148" s="24">
        <v>21.2</v>
      </c>
      <c r="D148" s="24">
        <v>9.6</v>
      </c>
      <c r="E148" s="24">
        <v>4.0999999999999996</v>
      </c>
      <c r="F148" s="24">
        <v>15.6</v>
      </c>
      <c r="H148" t="str">
        <f t="shared" si="4"/>
        <v/>
      </c>
      <c r="L148" t="str">
        <f t="shared" si="5"/>
        <v/>
      </c>
    </row>
    <row r="149" spans="2:12" x14ac:dyDescent="0.25">
      <c r="B149" s="26">
        <v>42881</v>
      </c>
      <c r="C149" s="24">
        <v>23.7</v>
      </c>
      <c r="D149" s="24">
        <v>6.3</v>
      </c>
      <c r="E149" s="24">
        <v>-1</v>
      </c>
      <c r="F149" s="24">
        <v>15.2</v>
      </c>
      <c r="H149" t="str">
        <f t="shared" si="4"/>
        <v/>
      </c>
      <c r="L149" t="str">
        <f t="shared" si="5"/>
        <v/>
      </c>
    </row>
    <row r="150" spans="2:12" x14ac:dyDescent="0.25">
      <c r="B150" s="26">
        <v>42882</v>
      </c>
      <c r="C150" s="24">
        <v>26.1</v>
      </c>
      <c r="D150" s="24">
        <v>9.1</v>
      </c>
      <c r="E150" s="24">
        <v>-1</v>
      </c>
      <c r="F150" s="24">
        <v>18</v>
      </c>
      <c r="H150" t="str">
        <f t="shared" si="4"/>
        <v/>
      </c>
      <c r="L150" t="str">
        <f t="shared" si="5"/>
        <v/>
      </c>
    </row>
    <row r="151" spans="2:12" x14ac:dyDescent="0.25">
      <c r="B151" s="26">
        <v>42883</v>
      </c>
      <c r="C151" s="24">
        <v>26.4</v>
      </c>
      <c r="D151" s="24">
        <v>9.1999999999999993</v>
      </c>
      <c r="E151" s="24">
        <v>-1</v>
      </c>
      <c r="F151" s="24">
        <v>18.2</v>
      </c>
      <c r="H151" t="str">
        <f t="shared" si="4"/>
        <v/>
      </c>
      <c r="L151" t="str">
        <f t="shared" si="5"/>
        <v/>
      </c>
    </row>
    <row r="152" spans="2:12" x14ac:dyDescent="0.25">
      <c r="B152" s="26">
        <v>42884</v>
      </c>
      <c r="C152" s="24">
        <v>28.1</v>
      </c>
      <c r="D152" s="24">
        <v>9</v>
      </c>
      <c r="E152" s="24">
        <v>-1</v>
      </c>
      <c r="F152" s="24">
        <v>19.899999999999999</v>
      </c>
      <c r="H152" t="str">
        <f t="shared" si="4"/>
        <v/>
      </c>
      <c r="L152" t="str">
        <f t="shared" si="5"/>
        <v/>
      </c>
    </row>
    <row r="153" spans="2:12" x14ac:dyDescent="0.25">
      <c r="B153" s="26">
        <v>42885</v>
      </c>
      <c r="C153" s="24">
        <v>30.8</v>
      </c>
      <c r="D153" s="24">
        <v>12.7</v>
      </c>
      <c r="E153" s="24">
        <v>-1</v>
      </c>
      <c r="F153" s="24">
        <v>21.6</v>
      </c>
      <c r="H153" t="str">
        <f t="shared" si="4"/>
        <v/>
      </c>
      <c r="L153" t="str">
        <f t="shared" si="5"/>
        <v/>
      </c>
    </row>
    <row r="154" spans="2:12" x14ac:dyDescent="0.25">
      <c r="B154" s="26">
        <v>42886</v>
      </c>
      <c r="C154" s="24">
        <v>29.8</v>
      </c>
      <c r="D154" s="24">
        <v>14.9</v>
      </c>
      <c r="E154" s="24">
        <v>7.9</v>
      </c>
      <c r="F154" s="24">
        <v>20.7</v>
      </c>
      <c r="H154" t="str">
        <f t="shared" si="4"/>
        <v/>
      </c>
      <c r="L154" t="str">
        <f t="shared" si="5"/>
        <v/>
      </c>
    </row>
    <row r="155" spans="2:12" x14ac:dyDescent="0.25">
      <c r="B155" s="26">
        <v>42887</v>
      </c>
      <c r="C155" s="24">
        <v>27.6</v>
      </c>
      <c r="D155" s="24">
        <v>14.2</v>
      </c>
      <c r="E155" s="24">
        <v>47.7</v>
      </c>
      <c r="F155" s="24">
        <v>20.9</v>
      </c>
      <c r="H155" t="str">
        <f t="shared" si="4"/>
        <v/>
      </c>
      <c r="L155" t="str">
        <f t="shared" si="5"/>
        <v/>
      </c>
    </row>
    <row r="156" spans="2:12" x14ac:dyDescent="0.25">
      <c r="B156" s="26">
        <v>42888</v>
      </c>
      <c r="C156" s="24">
        <v>29</v>
      </c>
      <c r="D156" s="24">
        <v>15.1</v>
      </c>
      <c r="E156" s="24">
        <v>1</v>
      </c>
      <c r="F156" s="24">
        <v>19.8</v>
      </c>
      <c r="H156" t="str">
        <f t="shared" si="4"/>
        <v/>
      </c>
      <c r="L156" t="str">
        <f t="shared" si="5"/>
        <v/>
      </c>
    </row>
    <row r="157" spans="2:12" x14ac:dyDescent="0.25">
      <c r="B157" s="26">
        <v>42889</v>
      </c>
      <c r="C157" s="24">
        <v>28.8</v>
      </c>
      <c r="D157" s="24">
        <v>14.5</v>
      </c>
      <c r="E157" s="24">
        <v>21</v>
      </c>
      <c r="F157" s="24">
        <v>20.5</v>
      </c>
      <c r="H157" t="str">
        <f t="shared" si="4"/>
        <v/>
      </c>
      <c r="L157" t="str">
        <f t="shared" si="5"/>
        <v/>
      </c>
    </row>
    <row r="158" spans="2:12" x14ac:dyDescent="0.25">
      <c r="B158" s="26">
        <v>42890</v>
      </c>
      <c r="C158" s="24">
        <v>28.7</v>
      </c>
      <c r="D158" s="24">
        <v>13.1</v>
      </c>
      <c r="E158" s="24">
        <v>-1</v>
      </c>
      <c r="F158" s="24">
        <v>19.399999999999999</v>
      </c>
      <c r="H158" t="str">
        <f t="shared" si="4"/>
        <v/>
      </c>
      <c r="L158" t="str">
        <f t="shared" si="5"/>
        <v/>
      </c>
    </row>
    <row r="159" spans="2:12" x14ac:dyDescent="0.25">
      <c r="B159" s="26">
        <v>42891</v>
      </c>
      <c r="C159" s="24">
        <v>24.2</v>
      </c>
      <c r="D159" s="24">
        <v>13.9</v>
      </c>
      <c r="E159" s="24">
        <v>2.1</v>
      </c>
      <c r="F159" s="24">
        <v>18.899999999999999</v>
      </c>
      <c r="H159" t="str">
        <f t="shared" si="4"/>
        <v/>
      </c>
      <c r="L159" t="str">
        <f t="shared" si="5"/>
        <v/>
      </c>
    </row>
    <row r="160" spans="2:12" x14ac:dyDescent="0.25">
      <c r="B160" s="26">
        <v>42892</v>
      </c>
      <c r="C160" s="24">
        <v>26.3</v>
      </c>
      <c r="D160" s="24">
        <v>12.9</v>
      </c>
      <c r="E160" s="24">
        <v>-1</v>
      </c>
      <c r="F160" s="24">
        <v>18.7</v>
      </c>
      <c r="H160" t="str">
        <f t="shared" si="4"/>
        <v/>
      </c>
      <c r="L160" t="str">
        <f t="shared" si="5"/>
        <v/>
      </c>
    </row>
    <row r="161" spans="2:12" x14ac:dyDescent="0.25">
      <c r="B161" s="26">
        <v>42893</v>
      </c>
      <c r="C161" s="24">
        <v>17.100000000000001</v>
      </c>
      <c r="D161" s="24">
        <v>11.1</v>
      </c>
      <c r="E161" s="24">
        <v>11</v>
      </c>
      <c r="F161" s="24">
        <v>13</v>
      </c>
      <c r="H161" t="str">
        <f t="shared" si="4"/>
        <v/>
      </c>
      <c r="L161" t="str">
        <f t="shared" si="5"/>
        <v/>
      </c>
    </row>
    <row r="162" spans="2:12" x14ac:dyDescent="0.25">
      <c r="B162" s="26">
        <v>42894</v>
      </c>
      <c r="C162" s="24">
        <v>22.8</v>
      </c>
      <c r="D162" s="24">
        <v>8.9</v>
      </c>
      <c r="E162" s="24">
        <v>6.6</v>
      </c>
      <c r="F162" s="24">
        <v>15.2</v>
      </c>
      <c r="H162" t="str">
        <f t="shared" si="4"/>
        <v/>
      </c>
      <c r="L162" t="str">
        <f t="shared" si="5"/>
        <v/>
      </c>
    </row>
    <row r="163" spans="2:12" x14ac:dyDescent="0.25">
      <c r="B163" s="26">
        <v>42895</v>
      </c>
      <c r="C163" s="24">
        <v>25.9</v>
      </c>
      <c r="D163" s="24">
        <v>7.3</v>
      </c>
      <c r="E163" s="24">
        <v>-1</v>
      </c>
      <c r="F163" s="24">
        <v>18.100000000000001</v>
      </c>
      <c r="H163" t="str">
        <f t="shared" si="4"/>
        <v/>
      </c>
      <c r="L163" t="str">
        <f t="shared" si="5"/>
        <v/>
      </c>
    </row>
    <row r="164" spans="2:12" x14ac:dyDescent="0.25">
      <c r="B164" s="26">
        <v>42896</v>
      </c>
      <c r="C164" s="24">
        <v>25.6</v>
      </c>
      <c r="D164" s="24">
        <v>10.8</v>
      </c>
      <c r="E164" s="24">
        <v>-1</v>
      </c>
      <c r="F164" s="24">
        <v>17.5</v>
      </c>
      <c r="H164" t="str">
        <f t="shared" si="4"/>
        <v/>
      </c>
      <c r="L164" t="str">
        <f t="shared" si="5"/>
        <v/>
      </c>
    </row>
    <row r="165" spans="2:12" x14ac:dyDescent="0.25">
      <c r="B165" s="26">
        <v>42897</v>
      </c>
      <c r="C165" s="24">
        <v>26.4</v>
      </c>
      <c r="D165" s="24">
        <v>12</v>
      </c>
      <c r="E165" s="24">
        <v>0.4</v>
      </c>
      <c r="F165" s="24">
        <v>18.399999999999999</v>
      </c>
      <c r="H165" t="str">
        <f t="shared" si="4"/>
        <v/>
      </c>
      <c r="L165" t="str">
        <f t="shared" si="5"/>
        <v/>
      </c>
    </row>
    <row r="166" spans="2:12" x14ac:dyDescent="0.25">
      <c r="B166" s="26">
        <v>42898</v>
      </c>
      <c r="C166" s="24">
        <v>32</v>
      </c>
      <c r="D166" s="24">
        <v>10.3</v>
      </c>
      <c r="E166" s="24">
        <v>-1</v>
      </c>
      <c r="F166" s="24">
        <v>22.9</v>
      </c>
      <c r="H166" t="str">
        <f t="shared" si="4"/>
        <v/>
      </c>
      <c r="L166" t="str">
        <f t="shared" si="5"/>
        <v/>
      </c>
    </row>
    <row r="167" spans="2:12" x14ac:dyDescent="0.25">
      <c r="B167" s="26">
        <v>42899</v>
      </c>
      <c r="C167" s="24">
        <v>29.2</v>
      </c>
      <c r="D167" s="24">
        <v>15.6</v>
      </c>
      <c r="E167" s="24">
        <v>-1</v>
      </c>
      <c r="F167" s="24">
        <v>23.3</v>
      </c>
      <c r="H167" t="str">
        <f t="shared" si="4"/>
        <v/>
      </c>
      <c r="L167" t="str">
        <f t="shared" si="5"/>
        <v/>
      </c>
    </row>
    <row r="168" spans="2:12" x14ac:dyDescent="0.25">
      <c r="B168" s="26">
        <v>42900</v>
      </c>
      <c r="C168" s="24">
        <v>23.5</v>
      </c>
      <c r="D168" s="24">
        <v>16.2</v>
      </c>
      <c r="E168" s="24">
        <v>-1</v>
      </c>
      <c r="F168" s="24">
        <v>19</v>
      </c>
      <c r="H168" t="str">
        <f t="shared" si="4"/>
        <v/>
      </c>
      <c r="L168" t="str">
        <f t="shared" si="5"/>
        <v/>
      </c>
    </row>
    <row r="169" spans="2:12" x14ac:dyDescent="0.25">
      <c r="B169" s="26">
        <v>42901</v>
      </c>
      <c r="C169" s="24">
        <v>28.3</v>
      </c>
      <c r="D169" s="24">
        <v>12.6</v>
      </c>
      <c r="E169" s="24">
        <v>2.9</v>
      </c>
      <c r="F169" s="24">
        <v>21.7</v>
      </c>
      <c r="H169" t="str">
        <f t="shared" si="4"/>
        <v/>
      </c>
      <c r="L169" t="str">
        <f t="shared" si="5"/>
        <v/>
      </c>
    </row>
    <row r="170" spans="2:12" x14ac:dyDescent="0.25">
      <c r="B170" s="26">
        <v>42902</v>
      </c>
      <c r="C170" s="24">
        <v>27.1</v>
      </c>
      <c r="D170" s="24">
        <v>13.8</v>
      </c>
      <c r="E170" s="24">
        <v>-1</v>
      </c>
      <c r="F170" s="24">
        <v>18.2</v>
      </c>
      <c r="H170" t="str">
        <f t="shared" si="4"/>
        <v/>
      </c>
      <c r="L170" t="str">
        <f t="shared" si="5"/>
        <v/>
      </c>
    </row>
    <row r="171" spans="2:12" x14ac:dyDescent="0.25">
      <c r="B171" s="26">
        <v>42903</v>
      </c>
      <c r="C171" s="24">
        <v>25.3</v>
      </c>
      <c r="D171" s="24">
        <v>13.2</v>
      </c>
      <c r="E171" s="24">
        <v>0.2</v>
      </c>
      <c r="F171" s="24">
        <v>17.7</v>
      </c>
      <c r="H171" t="str">
        <f t="shared" si="4"/>
        <v/>
      </c>
      <c r="L171" t="str">
        <f t="shared" si="5"/>
        <v/>
      </c>
    </row>
    <row r="172" spans="2:12" x14ac:dyDescent="0.25">
      <c r="B172" s="26">
        <v>42904</v>
      </c>
      <c r="C172" s="24">
        <v>26.7</v>
      </c>
      <c r="D172" s="24">
        <v>9.4</v>
      </c>
      <c r="E172" s="24">
        <v>-1</v>
      </c>
      <c r="F172" s="24">
        <v>18.600000000000001</v>
      </c>
      <c r="H172" t="str">
        <f t="shared" si="4"/>
        <v/>
      </c>
      <c r="L172" t="str">
        <f t="shared" si="5"/>
        <v/>
      </c>
    </row>
    <row r="173" spans="2:12" x14ac:dyDescent="0.25">
      <c r="B173" s="26">
        <v>42905</v>
      </c>
      <c r="C173" s="24">
        <v>29.2</v>
      </c>
      <c r="D173" s="24">
        <v>9.6999999999999993</v>
      </c>
      <c r="E173" s="24">
        <v>-1</v>
      </c>
      <c r="F173" s="24">
        <v>20.2</v>
      </c>
      <c r="H173" t="str">
        <f t="shared" si="4"/>
        <v/>
      </c>
      <c r="L173" t="str">
        <f t="shared" si="5"/>
        <v/>
      </c>
    </row>
    <row r="174" spans="2:12" x14ac:dyDescent="0.25">
      <c r="B174" s="26">
        <v>42906</v>
      </c>
      <c r="C174" s="24">
        <v>32.4</v>
      </c>
      <c r="D174" s="24">
        <v>11.6</v>
      </c>
      <c r="E174" s="24">
        <v>-1</v>
      </c>
      <c r="F174" s="24">
        <v>22.7</v>
      </c>
      <c r="H174" t="str">
        <f t="shared" si="4"/>
        <v/>
      </c>
      <c r="L174" t="str">
        <f t="shared" si="5"/>
        <v/>
      </c>
    </row>
    <row r="175" spans="2:12" x14ac:dyDescent="0.25">
      <c r="B175" s="26">
        <v>42907</v>
      </c>
      <c r="C175" s="24">
        <v>29.7</v>
      </c>
      <c r="D175" s="24">
        <v>18.100000000000001</v>
      </c>
      <c r="E175" s="24">
        <v>3.5</v>
      </c>
      <c r="F175" s="24">
        <v>23</v>
      </c>
      <c r="H175" t="str">
        <f t="shared" si="4"/>
        <v/>
      </c>
      <c r="L175" t="str">
        <f t="shared" si="5"/>
        <v/>
      </c>
    </row>
    <row r="176" spans="2:12" x14ac:dyDescent="0.25">
      <c r="B176" s="26">
        <v>42908</v>
      </c>
      <c r="C176" s="24">
        <v>34.4</v>
      </c>
      <c r="D176" s="24">
        <v>14.2</v>
      </c>
      <c r="E176" s="24">
        <v>-1</v>
      </c>
      <c r="F176" s="24">
        <v>26</v>
      </c>
      <c r="H176" t="str">
        <f t="shared" si="4"/>
        <v/>
      </c>
      <c r="L176" t="str">
        <f t="shared" si="5"/>
        <v/>
      </c>
    </row>
    <row r="177" spans="2:12" x14ac:dyDescent="0.25">
      <c r="B177" s="26">
        <v>42909</v>
      </c>
      <c r="C177" s="24">
        <v>34.1</v>
      </c>
      <c r="D177" s="24">
        <v>18.600000000000001</v>
      </c>
      <c r="E177" s="24">
        <v>-1</v>
      </c>
      <c r="F177" s="24">
        <v>24.7</v>
      </c>
      <c r="H177" t="str">
        <f t="shared" si="4"/>
        <v/>
      </c>
      <c r="L177" t="str">
        <f t="shared" si="5"/>
        <v/>
      </c>
    </row>
    <row r="178" spans="2:12" x14ac:dyDescent="0.25">
      <c r="B178" s="26">
        <v>42910</v>
      </c>
      <c r="C178" s="24">
        <v>32.9</v>
      </c>
      <c r="D178" s="24">
        <v>16</v>
      </c>
      <c r="E178" s="24">
        <v>0.2</v>
      </c>
      <c r="F178" s="24">
        <v>25.2</v>
      </c>
      <c r="H178" t="str">
        <f t="shared" si="4"/>
        <v/>
      </c>
      <c r="L178" t="str">
        <f t="shared" si="5"/>
        <v/>
      </c>
    </row>
    <row r="179" spans="2:12" x14ac:dyDescent="0.25">
      <c r="B179" s="26">
        <v>42911</v>
      </c>
      <c r="C179" s="24">
        <v>25.8</v>
      </c>
      <c r="D179" s="24">
        <v>18</v>
      </c>
      <c r="E179" s="24">
        <v>-1</v>
      </c>
      <c r="F179" s="24">
        <v>19.899999999999999</v>
      </c>
      <c r="H179" t="str">
        <f t="shared" si="4"/>
        <v/>
      </c>
      <c r="L179" t="str">
        <f t="shared" si="5"/>
        <v/>
      </c>
    </row>
    <row r="180" spans="2:12" x14ac:dyDescent="0.25">
      <c r="B180" s="26">
        <v>42912</v>
      </c>
      <c r="C180" s="24">
        <v>30</v>
      </c>
      <c r="D180" s="24">
        <v>15.5</v>
      </c>
      <c r="E180" s="24">
        <v>40.299999999999997</v>
      </c>
      <c r="F180" s="24">
        <v>22.1</v>
      </c>
      <c r="H180" t="str">
        <f t="shared" si="4"/>
        <v/>
      </c>
      <c r="L180" t="str">
        <f t="shared" si="5"/>
        <v/>
      </c>
    </row>
    <row r="181" spans="2:12" x14ac:dyDescent="0.25">
      <c r="B181" s="26">
        <v>42913</v>
      </c>
      <c r="C181" s="24">
        <v>28.1</v>
      </c>
      <c r="D181" s="24">
        <v>14.7</v>
      </c>
      <c r="E181" s="24">
        <v>-1</v>
      </c>
      <c r="F181" s="24">
        <v>19.899999999999999</v>
      </c>
      <c r="H181" t="str">
        <f t="shared" si="4"/>
        <v/>
      </c>
      <c r="L181" t="str">
        <f t="shared" si="5"/>
        <v/>
      </c>
    </row>
    <row r="182" spans="2:12" x14ac:dyDescent="0.25">
      <c r="B182" s="26">
        <v>42914</v>
      </c>
      <c r="C182" s="24">
        <v>29.2</v>
      </c>
      <c r="D182" s="24">
        <v>14.7</v>
      </c>
      <c r="E182" s="24">
        <v>-1</v>
      </c>
      <c r="F182" s="24">
        <v>18.5</v>
      </c>
      <c r="H182" t="str">
        <f t="shared" si="4"/>
        <v/>
      </c>
      <c r="L182" t="str">
        <f t="shared" si="5"/>
        <v/>
      </c>
    </row>
    <row r="183" spans="2:12" x14ac:dyDescent="0.25">
      <c r="B183" s="26">
        <v>42915</v>
      </c>
      <c r="C183" s="24">
        <v>26.3</v>
      </c>
      <c r="D183" s="24">
        <v>14.4</v>
      </c>
      <c r="E183" s="24">
        <v>21.2</v>
      </c>
      <c r="F183" s="24">
        <v>22.2</v>
      </c>
      <c r="H183" t="str">
        <f t="shared" si="4"/>
        <v/>
      </c>
      <c r="L183" t="str">
        <f t="shared" si="5"/>
        <v/>
      </c>
    </row>
    <row r="184" spans="2:12" x14ac:dyDescent="0.25">
      <c r="B184" s="26">
        <v>42916</v>
      </c>
      <c r="C184" s="24">
        <v>26.1</v>
      </c>
      <c r="D184" s="24">
        <v>13.5</v>
      </c>
      <c r="E184" s="24">
        <v>2.5</v>
      </c>
      <c r="F184" s="24">
        <v>19.7</v>
      </c>
      <c r="H184" t="str">
        <f t="shared" si="4"/>
        <v/>
      </c>
      <c r="L184" t="str">
        <f t="shared" si="5"/>
        <v/>
      </c>
    </row>
    <row r="185" spans="2:12" x14ac:dyDescent="0.25">
      <c r="B185" s="26">
        <v>42917</v>
      </c>
      <c r="C185" s="24">
        <v>26.5</v>
      </c>
      <c r="D185" s="24">
        <v>14.2</v>
      </c>
      <c r="E185" s="24">
        <v>2.9</v>
      </c>
      <c r="F185" s="24">
        <v>19</v>
      </c>
      <c r="H185" t="str">
        <f t="shared" si="4"/>
        <v/>
      </c>
      <c r="L185" t="str">
        <f t="shared" si="5"/>
        <v/>
      </c>
    </row>
    <row r="186" spans="2:12" x14ac:dyDescent="0.25">
      <c r="B186" s="26">
        <v>42918</v>
      </c>
      <c r="C186" s="24">
        <v>24.7</v>
      </c>
      <c r="D186" s="24">
        <v>11.5</v>
      </c>
      <c r="E186" s="24">
        <v>-1</v>
      </c>
      <c r="F186" s="24">
        <v>17.899999999999999</v>
      </c>
      <c r="H186" t="str">
        <f t="shared" si="4"/>
        <v/>
      </c>
      <c r="L186" t="str">
        <f t="shared" si="5"/>
        <v/>
      </c>
    </row>
    <row r="187" spans="2:12" x14ac:dyDescent="0.25">
      <c r="B187" s="26">
        <v>42919</v>
      </c>
      <c r="C187" s="24">
        <v>25.1</v>
      </c>
      <c r="D187" s="24">
        <v>15.4</v>
      </c>
      <c r="E187" s="24">
        <v>-1</v>
      </c>
      <c r="F187" s="24">
        <v>18.7</v>
      </c>
      <c r="H187" t="str">
        <f t="shared" si="4"/>
        <v/>
      </c>
      <c r="L187" t="str">
        <f t="shared" si="5"/>
        <v/>
      </c>
    </row>
    <row r="188" spans="2:12" x14ac:dyDescent="0.25">
      <c r="B188" s="26">
        <v>42920</v>
      </c>
      <c r="C188" s="24">
        <v>28.9</v>
      </c>
      <c r="D188" s="24">
        <v>11.2</v>
      </c>
      <c r="E188" s="24">
        <v>-1</v>
      </c>
      <c r="F188" s="24">
        <v>23.2</v>
      </c>
      <c r="H188" t="str">
        <f t="shared" si="4"/>
        <v/>
      </c>
      <c r="L188" t="str">
        <f t="shared" si="5"/>
        <v/>
      </c>
    </row>
    <row r="189" spans="2:12" x14ac:dyDescent="0.25">
      <c r="B189" s="26">
        <v>42921</v>
      </c>
      <c r="C189" s="24">
        <v>30.9</v>
      </c>
      <c r="D189" s="24">
        <v>13.2</v>
      </c>
      <c r="E189" s="24">
        <v>-1</v>
      </c>
      <c r="F189" s="24">
        <v>22.6</v>
      </c>
      <c r="H189" t="str">
        <f t="shared" si="4"/>
        <v/>
      </c>
      <c r="L189" t="str">
        <f t="shared" si="5"/>
        <v/>
      </c>
    </row>
    <row r="190" spans="2:12" x14ac:dyDescent="0.25">
      <c r="B190" s="26">
        <v>42922</v>
      </c>
      <c r="C190" s="24">
        <v>33.799999999999997</v>
      </c>
      <c r="D190" s="24">
        <v>18.2</v>
      </c>
      <c r="E190" s="24">
        <v>-1</v>
      </c>
      <c r="F190" s="24">
        <v>24.6</v>
      </c>
      <c r="H190" t="str">
        <f t="shared" si="4"/>
        <v/>
      </c>
      <c r="L190" t="str">
        <f t="shared" si="5"/>
        <v/>
      </c>
    </row>
    <row r="191" spans="2:12" x14ac:dyDescent="0.25">
      <c r="B191" s="26">
        <v>42923</v>
      </c>
      <c r="C191" s="24">
        <v>33.700000000000003</v>
      </c>
      <c r="D191" s="24">
        <v>15.3</v>
      </c>
      <c r="E191" s="24">
        <v>-1</v>
      </c>
      <c r="F191" s="24">
        <v>23.9</v>
      </c>
      <c r="H191" t="str">
        <f t="shared" si="4"/>
        <v/>
      </c>
      <c r="L191" t="str">
        <f t="shared" si="5"/>
        <v/>
      </c>
    </row>
    <row r="192" spans="2:12" x14ac:dyDescent="0.25">
      <c r="B192" s="26">
        <v>42924</v>
      </c>
      <c r="C192" s="24">
        <v>31.9</v>
      </c>
      <c r="D192" s="24">
        <v>18.7</v>
      </c>
      <c r="E192" s="24">
        <v>0.2</v>
      </c>
      <c r="F192" s="24">
        <v>24</v>
      </c>
      <c r="H192" t="str">
        <f t="shared" si="4"/>
        <v/>
      </c>
      <c r="L192" t="str">
        <f t="shared" si="5"/>
        <v/>
      </c>
    </row>
    <row r="193" spans="2:12" x14ac:dyDescent="0.25">
      <c r="B193" s="26">
        <v>42925</v>
      </c>
      <c r="C193" s="24">
        <v>34.299999999999997</v>
      </c>
      <c r="D193" s="24">
        <v>18.5</v>
      </c>
      <c r="E193" s="24">
        <v>-1</v>
      </c>
      <c r="F193" s="24">
        <v>27.8</v>
      </c>
      <c r="H193" t="str">
        <f t="shared" si="4"/>
        <v/>
      </c>
      <c r="L193" t="str">
        <f t="shared" si="5"/>
        <v/>
      </c>
    </row>
    <row r="194" spans="2:12" x14ac:dyDescent="0.25">
      <c r="B194" s="26">
        <v>42926</v>
      </c>
      <c r="C194" s="24">
        <v>33.799999999999997</v>
      </c>
      <c r="D194" s="24">
        <v>19.5</v>
      </c>
      <c r="E194" s="24">
        <v>-1</v>
      </c>
      <c r="F194" s="24">
        <v>25.8</v>
      </c>
      <c r="H194" t="str">
        <f t="shared" si="4"/>
        <v/>
      </c>
      <c r="L194" t="str">
        <f t="shared" si="5"/>
        <v/>
      </c>
    </row>
    <row r="195" spans="2:12" x14ac:dyDescent="0.25">
      <c r="B195" s="26">
        <v>42927</v>
      </c>
      <c r="C195" s="24">
        <v>30.1</v>
      </c>
      <c r="D195" s="24">
        <v>16.5</v>
      </c>
      <c r="E195" s="24">
        <v>-1</v>
      </c>
      <c r="F195" s="24">
        <v>23.6</v>
      </c>
      <c r="H195" t="str">
        <f t="shared" si="4"/>
        <v/>
      </c>
      <c r="L195" t="str">
        <f t="shared" si="5"/>
        <v/>
      </c>
    </row>
    <row r="196" spans="2:12" x14ac:dyDescent="0.25">
      <c r="B196" s="26">
        <v>42928</v>
      </c>
      <c r="C196" s="24">
        <v>30.6</v>
      </c>
      <c r="D196" s="24">
        <v>16</v>
      </c>
      <c r="E196" s="24">
        <v>11.4</v>
      </c>
      <c r="F196" s="24">
        <v>23.2</v>
      </c>
      <c r="H196" t="str">
        <f t="shared" si="4"/>
        <v/>
      </c>
      <c r="L196" t="str">
        <f t="shared" si="5"/>
        <v/>
      </c>
    </row>
    <row r="197" spans="2:12" x14ac:dyDescent="0.25">
      <c r="B197" s="26">
        <v>42929</v>
      </c>
      <c r="C197" s="24">
        <v>27.8</v>
      </c>
      <c r="D197" s="24">
        <v>16.899999999999999</v>
      </c>
      <c r="E197" s="24">
        <v>-1</v>
      </c>
      <c r="F197" s="24">
        <v>22</v>
      </c>
      <c r="H197" t="str">
        <f t="shared" ref="H197:H260" si="6">IF(C197-D197&lt;0, "MINT &gt; MAXT --&gt; NAPAKA!!!!","")</f>
        <v/>
      </c>
      <c r="L197" t="str">
        <f t="shared" ref="L197:L260" si="7">IF(AND(F197&gt;D197,F197&lt;C197),"","NAPAKA. KER NE VELJA TMIN&lt;TPOV&lt;TMAX")</f>
        <v/>
      </c>
    </row>
    <row r="198" spans="2:12" x14ac:dyDescent="0.25">
      <c r="B198" s="26">
        <v>42930</v>
      </c>
      <c r="C198" s="24">
        <v>22</v>
      </c>
      <c r="D198" s="24">
        <v>12.5</v>
      </c>
      <c r="E198" s="24">
        <v>-1</v>
      </c>
      <c r="F198" s="24">
        <v>15.7</v>
      </c>
      <c r="H198" t="str">
        <f t="shared" si="6"/>
        <v/>
      </c>
      <c r="L198" t="str">
        <f t="shared" si="7"/>
        <v/>
      </c>
    </row>
    <row r="199" spans="2:12" x14ac:dyDescent="0.25">
      <c r="B199" s="26">
        <v>42931</v>
      </c>
      <c r="C199" s="24">
        <v>24.4</v>
      </c>
      <c r="D199" s="24">
        <v>12.1</v>
      </c>
      <c r="E199" s="24">
        <v>1.3</v>
      </c>
      <c r="F199" s="24">
        <v>17.8</v>
      </c>
      <c r="H199" t="str">
        <f t="shared" si="6"/>
        <v/>
      </c>
      <c r="L199" t="str">
        <f t="shared" si="7"/>
        <v/>
      </c>
    </row>
    <row r="200" spans="2:12" x14ac:dyDescent="0.25">
      <c r="B200" s="26">
        <v>42932</v>
      </c>
      <c r="C200" s="24">
        <v>24.6</v>
      </c>
      <c r="D200" s="24">
        <v>8.9</v>
      </c>
      <c r="E200" s="24">
        <v>-1</v>
      </c>
      <c r="F200" s="24">
        <v>16.2</v>
      </c>
      <c r="H200" t="str">
        <f t="shared" si="6"/>
        <v/>
      </c>
      <c r="L200" t="str">
        <f t="shared" si="7"/>
        <v/>
      </c>
    </row>
    <row r="201" spans="2:12" x14ac:dyDescent="0.25">
      <c r="B201" s="26">
        <v>42933</v>
      </c>
      <c r="C201" s="24">
        <v>28</v>
      </c>
      <c r="D201" s="24">
        <v>8.1999999999999993</v>
      </c>
      <c r="E201" s="24">
        <v>-1</v>
      </c>
      <c r="F201" s="24">
        <v>18.899999999999999</v>
      </c>
      <c r="H201" t="str">
        <f t="shared" si="6"/>
        <v/>
      </c>
      <c r="L201" t="str">
        <f t="shared" si="7"/>
        <v/>
      </c>
    </row>
    <row r="202" spans="2:12" x14ac:dyDescent="0.25">
      <c r="B202" s="26">
        <v>42934</v>
      </c>
      <c r="C202" s="24">
        <v>30.7</v>
      </c>
      <c r="D202" s="24">
        <v>10.6</v>
      </c>
      <c r="E202" s="24">
        <v>-1</v>
      </c>
      <c r="F202" s="24">
        <v>21.3</v>
      </c>
      <c r="H202" t="str">
        <f t="shared" si="6"/>
        <v/>
      </c>
      <c r="L202" t="str">
        <f t="shared" si="7"/>
        <v/>
      </c>
    </row>
    <row r="203" spans="2:12" x14ac:dyDescent="0.25">
      <c r="B203" s="26">
        <v>42935</v>
      </c>
      <c r="C203" s="24">
        <v>32.6</v>
      </c>
      <c r="D203" s="24">
        <v>12.6</v>
      </c>
      <c r="E203" s="24">
        <v>-1</v>
      </c>
      <c r="F203" s="24">
        <v>23.3</v>
      </c>
      <c r="H203" t="str">
        <f t="shared" si="6"/>
        <v/>
      </c>
      <c r="L203" t="str">
        <f t="shared" si="7"/>
        <v/>
      </c>
    </row>
    <row r="204" spans="2:12" x14ac:dyDescent="0.25">
      <c r="B204" s="26">
        <v>42936</v>
      </c>
      <c r="C204" s="24">
        <v>33.299999999999997</v>
      </c>
      <c r="D204" s="24">
        <v>13.5</v>
      </c>
      <c r="E204" s="24">
        <v>-1</v>
      </c>
      <c r="F204" s="24">
        <v>25</v>
      </c>
      <c r="H204" t="str">
        <f t="shared" si="6"/>
        <v/>
      </c>
      <c r="L204" t="str">
        <f t="shared" si="7"/>
        <v/>
      </c>
    </row>
    <row r="205" spans="2:12" x14ac:dyDescent="0.25">
      <c r="B205" s="26">
        <v>42937</v>
      </c>
      <c r="C205" s="24">
        <v>33.1</v>
      </c>
      <c r="D205" s="24">
        <v>15.5</v>
      </c>
      <c r="E205" s="24">
        <v>-1</v>
      </c>
      <c r="F205" s="24">
        <v>24.6</v>
      </c>
      <c r="H205" t="str">
        <f t="shared" si="6"/>
        <v/>
      </c>
      <c r="L205" t="str">
        <f t="shared" si="7"/>
        <v/>
      </c>
    </row>
    <row r="206" spans="2:12" x14ac:dyDescent="0.25">
      <c r="B206" s="26">
        <v>42938</v>
      </c>
      <c r="C206" s="24">
        <v>33.9</v>
      </c>
      <c r="D206" s="24">
        <v>17.3</v>
      </c>
      <c r="E206" s="24">
        <v>-1</v>
      </c>
      <c r="F206" s="24">
        <v>25.6</v>
      </c>
      <c r="H206" t="str">
        <f t="shared" si="6"/>
        <v/>
      </c>
      <c r="L206" t="str">
        <f t="shared" si="7"/>
        <v/>
      </c>
    </row>
    <row r="207" spans="2:12" x14ac:dyDescent="0.25">
      <c r="B207" s="26">
        <v>42939</v>
      </c>
      <c r="C207" s="24">
        <v>33.700000000000003</v>
      </c>
      <c r="D207" s="24">
        <v>14.9</v>
      </c>
      <c r="E207" s="24">
        <v>-1</v>
      </c>
      <c r="F207" s="24">
        <v>23.7</v>
      </c>
      <c r="H207" t="str">
        <f t="shared" si="6"/>
        <v/>
      </c>
      <c r="L207" t="str">
        <f t="shared" si="7"/>
        <v/>
      </c>
    </row>
    <row r="208" spans="2:12" x14ac:dyDescent="0.25">
      <c r="B208" s="26">
        <v>42940</v>
      </c>
      <c r="C208" s="24">
        <v>24.6</v>
      </c>
      <c r="D208" s="24">
        <v>17.8</v>
      </c>
      <c r="E208" s="24">
        <v>3.6</v>
      </c>
      <c r="F208" s="24">
        <v>19.100000000000001</v>
      </c>
      <c r="H208" t="str">
        <f t="shared" si="6"/>
        <v/>
      </c>
      <c r="L208" t="str">
        <f t="shared" si="7"/>
        <v/>
      </c>
    </row>
    <row r="209" spans="2:12" x14ac:dyDescent="0.25">
      <c r="B209" s="26">
        <v>42941</v>
      </c>
      <c r="C209" s="24">
        <v>26.3</v>
      </c>
      <c r="D209" s="24">
        <v>13</v>
      </c>
      <c r="E209" s="24">
        <v>16.3</v>
      </c>
      <c r="F209" s="24">
        <v>16.899999999999999</v>
      </c>
      <c r="H209" t="str">
        <f t="shared" si="6"/>
        <v/>
      </c>
      <c r="L209" t="str">
        <f t="shared" si="7"/>
        <v/>
      </c>
    </row>
    <row r="210" spans="2:12" x14ac:dyDescent="0.25">
      <c r="B210" s="26">
        <v>42942</v>
      </c>
      <c r="C210" s="24">
        <v>24.3</v>
      </c>
      <c r="D210" s="24">
        <v>9.6999999999999993</v>
      </c>
      <c r="E210" s="24">
        <v>16.600000000000001</v>
      </c>
      <c r="F210" s="24">
        <v>17</v>
      </c>
      <c r="H210" t="str">
        <f t="shared" si="6"/>
        <v/>
      </c>
      <c r="L210" t="str">
        <f t="shared" si="7"/>
        <v/>
      </c>
    </row>
    <row r="211" spans="2:12" x14ac:dyDescent="0.25">
      <c r="B211" s="26">
        <v>42943</v>
      </c>
      <c r="C211" s="24">
        <v>26.4</v>
      </c>
      <c r="D211" s="24">
        <v>13.3</v>
      </c>
      <c r="E211" s="24">
        <v>4.9000000000000004</v>
      </c>
      <c r="F211" s="24">
        <v>19.3</v>
      </c>
      <c r="H211" t="str">
        <f t="shared" si="6"/>
        <v/>
      </c>
      <c r="L211" t="str">
        <f t="shared" si="7"/>
        <v/>
      </c>
    </row>
    <row r="212" spans="2:12" x14ac:dyDescent="0.25">
      <c r="B212" s="26">
        <v>42944</v>
      </c>
      <c r="C212" s="24">
        <v>30.3</v>
      </c>
      <c r="D212" s="24">
        <v>14.3</v>
      </c>
      <c r="E212" s="24">
        <v>-1</v>
      </c>
      <c r="F212" s="24">
        <v>22.6</v>
      </c>
      <c r="H212" t="str">
        <f t="shared" si="6"/>
        <v/>
      </c>
      <c r="L212" t="str">
        <f t="shared" si="7"/>
        <v/>
      </c>
    </row>
    <row r="213" spans="2:12" x14ac:dyDescent="0.25">
      <c r="B213" s="26">
        <v>42945</v>
      </c>
      <c r="C213" s="24">
        <v>30.7</v>
      </c>
      <c r="D213" s="24">
        <v>15.9</v>
      </c>
      <c r="E213" s="24">
        <v>-1</v>
      </c>
      <c r="F213" s="24">
        <v>22.2</v>
      </c>
      <c r="H213" t="str">
        <f t="shared" si="6"/>
        <v/>
      </c>
      <c r="L213" t="str">
        <f t="shared" si="7"/>
        <v/>
      </c>
    </row>
    <row r="214" spans="2:12" x14ac:dyDescent="0.25">
      <c r="B214" s="26">
        <v>42946</v>
      </c>
      <c r="C214" s="24">
        <v>30.7</v>
      </c>
      <c r="D214" s="24">
        <v>15.6</v>
      </c>
      <c r="E214" s="24">
        <v>-1</v>
      </c>
      <c r="F214" s="24">
        <v>22.4</v>
      </c>
      <c r="H214" t="str">
        <f t="shared" si="6"/>
        <v/>
      </c>
      <c r="L214" t="str">
        <f t="shared" si="7"/>
        <v/>
      </c>
    </row>
    <row r="215" spans="2:12" x14ac:dyDescent="0.25">
      <c r="B215" s="26">
        <v>42947</v>
      </c>
      <c r="C215" s="24">
        <v>34.200000000000003</v>
      </c>
      <c r="D215" s="24">
        <v>16.3</v>
      </c>
      <c r="E215" s="24">
        <v>-1</v>
      </c>
      <c r="F215" s="24">
        <v>24.9</v>
      </c>
      <c r="H215" t="str">
        <f t="shared" si="6"/>
        <v/>
      </c>
      <c r="L215" t="str">
        <f t="shared" si="7"/>
        <v/>
      </c>
    </row>
    <row r="216" spans="2:12" x14ac:dyDescent="0.25">
      <c r="B216" s="26">
        <v>42948</v>
      </c>
      <c r="C216" s="24">
        <v>34.6</v>
      </c>
      <c r="D216" s="24">
        <v>17</v>
      </c>
      <c r="E216" s="24">
        <v>-1</v>
      </c>
      <c r="F216" s="24">
        <v>26.3</v>
      </c>
      <c r="H216" t="str">
        <f t="shared" si="6"/>
        <v/>
      </c>
      <c r="L216" t="str">
        <f t="shared" si="7"/>
        <v/>
      </c>
    </row>
    <row r="217" spans="2:12" x14ac:dyDescent="0.25">
      <c r="B217" s="26">
        <v>42949</v>
      </c>
      <c r="C217" s="24">
        <v>35.1</v>
      </c>
      <c r="D217" s="24">
        <v>17.899999999999999</v>
      </c>
      <c r="E217" s="24">
        <v>-1</v>
      </c>
      <c r="F217" s="24">
        <v>25.4</v>
      </c>
      <c r="H217" t="str">
        <f t="shared" si="6"/>
        <v/>
      </c>
      <c r="L217" t="str">
        <f t="shared" si="7"/>
        <v/>
      </c>
    </row>
    <row r="218" spans="2:12" x14ac:dyDescent="0.25">
      <c r="B218" s="26">
        <v>42950</v>
      </c>
      <c r="C218" s="24">
        <v>35.6</v>
      </c>
      <c r="D218" s="24">
        <v>19.7</v>
      </c>
      <c r="E218" s="24">
        <v>4.5</v>
      </c>
      <c r="F218" s="24">
        <v>25.8</v>
      </c>
      <c r="H218" t="str">
        <f t="shared" si="6"/>
        <v/>
      </c>
      <c r="L218" t="str">
        <f t="shared" si="7"/>
        <v/>
      </c>
    </row>
    <row r="219" spans="2:12" x14ac:dyDescent="0.25">
      <c r="B219" s="26">
        <v>42951</v>
      </c>
      <c r="C219" s="24">
        <v>37.9</v>
      </c>
      <c r="D219" s="24">
        <v>18.5</v>
      </c>
      <c r="E219" s="24">
        <v>-1</v>
      </c>
      <c r="F219" s="24">
        <v>26.9</v>
      </c>
      <c r="H219" t="str">
        <f t="shared" si="6"/>
        <v/>
      </c>
      <c r="L219" t="str">
        <f t="shared" si="7"/>
        <v/>
      </c>
    </row>
    <row r="220" spans="2:12" x14ac:dyDescent="0.25">
      <c r="B220" s="26">
        <v>42952</v>
      </c>
      <c r="C220" s="24">
        <v>33.700000000000003</v>
      </c>
      <c r="D220" s="24">
        <v>18.399999999999999</v>
      </c>
      <c r="E220" s="24">
        <v>-1</v>
      </c>
      <c r="F220" s="24">
        <v>26.7</v>
      </c>
      <c r="H220" t="str">
        <f t="shared" si="6"/>
        <v/>
      </c>
      <c r="L220" t="str">
        <f t="shared" si="7"/>
        <v/>
      </c>
    </row>
    <row r="221" spans="2:12" x14ac:dyDescent="0.25">
      <c r="B221" s="26">
        <v>42953</v>
      </c>
      <c r="C221" s="24">
        <v>28.3</v>
      </c>
      <c r="D221" s="24">
        <v>18.5</v>
      </c>
      <c r="E221" s="24">
        <v>-1</v>
      </c>
      <c r="F221" s="24">
        <v>21.6</v>
      </c>
      <c r="H221" t="str">
        <f t="shared" si="6"/>
        <v/>
      </c>
      <c r="L221" t="str">
        <f t="shared" si="7"/>
        <v/>
      </c>
    </row>
    <row r="222" spans="2:12" x14ac:dyDescent="0.25">
      <c r="B222" s="26">
        <v>42954</v>
      </c>
      <c r="C222" s="24">
        <v>26.1</v>
      </c>
      <c r="D222" s="24">
        <v>15.3</v>
      </c>
      <c r="E222" s="24">
        <v>44.3</v>
      </c>
      <c r="F222" s="24">
        <v>19.3</v>
      </c>
      <c r="H222" t="str">
        <f t="shared" si="6"/>
        <v/>
      </c>
      <c r="L222" t="str">
        <f t="shared" si="7"/>
        <v/>
      </c>
    </row>
    <row r="223" spans="2:12" x14ac:dyDescent="0.25">
      <c r="B223" s="26">
        <v>42955</v>
      </c>
      <c r="C223" s="24">
        <v>29.3</v>
      </c>
      <c r="D223" s="24">
        <v>14.4</v>
      </c>
      <c r="E223" s="24">
        <v>-1</v>
      </c>
      <c r="F223" s="24">
        <v>22.3</v>
      </c>
      <c r="H223" t="str">
        <f t="shared" si="6"/>
        <v/>
      </c>
      <c r="L223" t="str">
        <f t="shared" si="7"/>
        <v/>
      </c>
    </row>
    <row r="224" spans="2:12" x14ac:dyDescent="0.25">
      <c r="B224" s="26">
        <v>42956</v>
      </c>
      <c r="C224" s="24">
        <v>30.6</v>
      </c>
      <c r="D224" s="24">
        <v>16.399999999999999</v>
      </c>
      <c r="E224" s="24">
        <v>-1</v>
      </c>
      <c r="F224" s="24">
        <v>23.2</v>
      </c>
      <c r="H224" t="str">
        <f t="shared" si="6"/>
        <v/>
      </c>
      <c r="L224" t="str">
        <f t="shared" si="7"/>
        <v/>
      </c>
    </row>
    <row r="225" spans="2:12" x14ac:dyDescent="0.25">
      <c r="B225" s="26">
        <v>42957</v>
      </c>
      <c r="C225" s="24">
        <v>30.3</v>
      </c>
      <c r="D225" s="24">
        <v>18.100000000000001</v>
      </c>
      <c r="E225" s="24">
        <v>0.4</v>
      </c>
      <c r="F225" s="24">
        <v>22</v>
      </c>
      <c r="H225" t="str">
        <f t="shared" si="6"/>
        <v/>
      </c>
      <c r="L225" t="str">
        <f t="shared" si="7"/>
        <v/>
      </c>
    </row>
    <row r="226" spans="2:12" x14ac:dyDescent="0.25">
      <c r="B226" s="26">
        <v>42958</v>
      </c>
      <c r="C226" s="24">
        <v>27.8</v>
      </c>
      <c r="D226" s="24">
        <v>16.7</v>
      </c>
      <c r="E226" s="24">
        <v>14.5</v>
      </c>
      <c r="F226" s="24">
        <v>19.2</v>
      </c>
      <c r="H226" t="str">
        <f t="shared" si="6"/>
        <v/>
      </c>
      <c r="L226" t="str">
        <f t="shared" si="7"/>
        <v/>
      </c>
    </row>
    <row r="227" spans="2:12" x14ac:dyDescent="0.25">
      <c r="B227" s="26">
        <v>42959</v>
      </c>
      <c r="C227" s="24">
        <v>19.8</v>
      </c>
      <c r="D227" s="24">
        <v>13.5</v>
      </c>
      <c r="E227" s="24">
        <v>0.2</v>
      </c>
      <c r="F227" s="24">
        <v>16.399999999999999</v>
      </c>
      <c r="H227" t="str">
        <f t="shared" si="6"/>
        <v/>
      </c>
      <c r="L227" t="str">
        <f t="shared" si="7"/>
        <v/>
      </c>
    </row>
    <row r="228" spans="2:12" x14ac:dyDescent="0.25">
      <c r="B228" s="26">
        <v>42960</v>
      </c>
      <c r="C228" s="24">
        <v>27.3</v>
      </c>
      <c r="D228" s="24">
        <v>10.9</v>
      </c>
      <c r="E228" s="24">
        <v>0.4</v>
      </c>
      <c r="F228" s="24">
        <v>18.899999999999999</v>
      </c>
      <c r="H228" t="str">
        <f t="shared" si="6"/>
        <v/>
      </c>
      <c r="L228" t="str">
        <f t="shared" si="7"/>
        <v/>
      </c>
    </row>
    <row r="229" spans="2:12" x14ac:dyDescent="0.25">
      <c r="B229" s="26">
        <v>42961</v>
      </c>
      <c r="C229" s="24">
        <v>27.9</v>
      </c>
      <c r="D229" s="24">
        <v>12.2</v>
      </c>
      <c r="E229" s="24">
        <v>-1</v>
      </c>
      <c r="F229" s="24">
        <v>19.2</v>
      </c>
      <c r="H229" t="str">
        <f t="shared" si="6"/>
        <v/>
      </c>
      <c r="L229" t="str">
        <f t="shared" si="7"/>
        <v/>
      </c>
    </row>
    <row r="230" spans="2:12" x14ac:dyDescent="0.25">
      <c r="B230" s="26">
        <v>42962</v>
      </c>
      <c r="C230" s="24">
        <v>30.2</v>
      </c>
      <c r="D230" s="24">
        <v>11.7</v>
      </c>
      <c r="E230" s="24">
        <v>-1</v>
      </c>
      <c r="F230" s="24">
        <v>20.3</v>
      </c>
      <c r="H230" t="str">
        <f t="shared" si="6"/>
        <v/>
      </c>
      <c r="L230" t="str">
        <f t="shared" si="7"/>
        <v/>
      </c>
    </row>
    <row r="231" spans="2:12" x14ac:dyDescent="0.25">
      <c r="B231" s="26">
        <v>42963</v>
      </c>
      <c r="C231" s="24">
        <v>31.1</v>
      </c>
      <c r="D231" s="24">
        <v>13.1</v>
      </c>
      <c r="E231" s="24">
        <v>-1</v>
      </c>
      <c r="F231" s="24">
        <v>22.2</v>
      </c>
      <c r="H231" t="str">
        <f t="shared" si="6"/>
        <v/>
      </c>
      <c r="L231" t="str">
        <f t="shared" si="7"/>
        <v/>
      </c>
    </row>
    <row r="232" spans="2:12" x14ac:dyDescent="0.25">
      <c r="B232" s="26">
        <v>42964</v>
      </c>
      <c r="C232" s="24">
        <v>31.2</v>
      </c>
      <c r="D232" s="24">
        <v>15.3</v>
      </c>
      <c r="E232" s="24">
        <v>-1</v>
      </c>
      <c r="F232" s="24">
        <v>22</v>
      </c>
      <c r="H232" t="str">
        <f t="shared" si="6"/>
        <v/>
      </c>
      <c r="L232" t="str">
        <f t="shared" si="7"/>
        <v/>
      </c>
    </row>
    <row r="233" spans="2:12" x14ac:dyDescent="0.25">
      <c r="B233" s="26">
        <v>42965</v>
      </c>
      <c r="C233" s="24">
        <v>32.5</v>
      </c>
      <c r="D233" s="24">
        <v>14.6</v>
      </c>
      <c r="E233" s="24">
        <v>-1</v>
      </c>
      <c r="F233" s="24">
        <v>23</v>
      </c>
      <c r="H233" t="str">
        <f t="shared" si="6"/>
        <v/>
      </c>
      <c r="L233" t="str">
        <f t="shared" si="7"/>
        <v/>
      </c>
    </row>
    <row r="234" spans="2:12" x14ac:dyDescent="0.25">
      <c r="B234" s="26">
        <v>42966</v>
      </c>
      <c r="C234" s="24">
        <v>26.8</v>
      </c>
      <c r="D234" s="24">
        <v>14.4</v>
      </c>
      <c r="E234" s="24">
        <v>-1</v>
      </c>
      <c r="F234" s="24">
        <v>18.5</v>
      </c>
      <c r="H234" t="str">
        <f t="shared" si="6"/>
        <v/>
      </c>
      <c r="L234" t="str">
        <f t="shared" si="7"/>
        <v/>
      </c>
    </row>
    <row r="235" spans="2:12" x14ac:dyDescent="0.25">
      <c r="B235" s="26">
        <v>42967</v>
      </c>
      <c r="C235" s="24">
        <v>23.3</v>
      </c>
      <c r="D235" s="24">
        <v>13.1</v>
      </c>
      <c r="E235" s="24">
        <v>33.1</v>
      </c>
      <c r="F235" s="24">
        <v>16</v>
      </c>
      <c r="H235" t="str">
        <f t="shared" si="6"/>
        <v/>
      </c>
      <c r="L235" t="str">
        <f t="shared" si="7"/>
        <v/>
      </c>
    </row>
    <row r="236" spans="2:12" x14ac:dyDescent="0.25">
      <c r="B236" s="26">
        <v>42968</v>
      </c>
      <c r="C236" s="24">
        <v>23.6</v>
      </c>
      <c r="D236" s="24">
        <v>7.8</v>
      </c>
      <c r="E236" s="24">
        <v>0.2</v>
      </c>
      <c r="F236" s="24">
        <v>14.3</v>
      </c>
      <c r="H236" t="str">
        <f t="shared" si="6"/>
        <v/>
      </c>
      <c r="L236" t="str">
        <f t="shared" si="7"/>
        <v/>
      </c>
    </row>
    <row r="237" spans="2:12" x14ac:dyDescent="0.25">
      <c r="B237" s="26">
        <v>42969</v>
      </c>
      <c r="C237" s="24">
        <v>24.5</v>
      </c>
      <c r="D237" s="24">
        <v>5.9</v>
      </c>
      <c r="E237" s="24">
        <v>-1</v>
      </c>
      <c r="F237" s="24">
        <v>14.8</v>
      </c>
      <c r="H237" t="str">
        <f t="shared" si="6"/>
        <v/>
      </c>
      <c r="L237" t="str">
        <f t="shared" si="7"/>
        <v/>
      </c>
    </row>
    <row r="238" spans="2:12" x14ac:dyDescent="0.25">
      <c r="B238" s="26">
        <v>42970</v>
      </c>
      <c r="C238" s="24">
        <v>25.7</v>
      </c>
      <c r="D238" s="24">
        <v>8.3000000000000007</v>
      </c>
      <c r="E238" s="24">
        <v>-1</v>
      </c>
      <c r="F238" s="24">
        <v>16.399999999999999</v>
      </c>
      <c r="H238" t="str">
        <f t="shared" si="6"/>
        <v/>
      </c>
      <c r="L238" t="str">
        <f t="shared" si="7"/>
        <v/>
      </c>
    </row>
    <row r="239" spans="2:12" x14ac:dyDescent="0.25">
      <c r="B239" s="26">
        <v>42971</v>
      </c>
      <c r="C239" s="24">
        <v>30.8</v>
      </c>
      <c r="D239" s="24">
        <v>9.8000000000000007</v>
      </c>
      <c r="E239" s="24">
        <v>-1</v>
      </c>
      <c r="F239" s="24">
        <v>19.399999999999999</v>
      </c>
      <c r="H239" t="str">
        <f t="shared" si="6"/>
        <v/>
      </c>
      <c r="L239" t="str">
        <f t="shared" si="7"/>
        <v/>
      </c>
    </row>
    <row r="240" spans="2:12" x14ac:dyDescent="0.25">
      <c r="B240" s="26">
        <v>42972</v>
      </c>
      <c r="C240" s="24">
        <v>32</v>
      </c>
      <c r="D240" s="24">
        <v>13.5</v>
      </c>
      <c r="E240" s="24">
        <v>-1</v>
      </c>
      <c r="F240" s="24">
        <v>21.2</v>
      </c>
      <c r="H240" t="str">
        <f t="shared" si="6"/>
        <v/>
      </c>
      <c r="L240" t="str">
        <f t="shared" si="7"/>
        <v/>
      </c>
    </row>
    <row r="241" spans="2:12" x14ac:dyDescent="0.25">
      <c r="B241" s="26">
        <v>42973</v>
      </c>
      <c r="C241" s="24">
        <v>33.9</v>
      </c>
      <c r="D241" s="24">
        <v>13.7</v>
      </c>
      <c r="E241" s="24">
        <v>-1</v>
      </c>
      <c r="F241" s="24">
        <v>22.4</v>
      </c>
      <c r="H241" t="str">
        <f t="shared" si="6"/>
        <v/>
      </c>
      <c r="L241" t="str">
        <f t="shared" si="7"/>
        <v/>
      </c>
    </row>
    <row r="242" spans="2:12" x14ac:dyDescent="0.25">
      <c r="B242" s="26">
        <v>42974</v>
      </c>
      <c r="C242" s="24">
        <v>34</v>
      </c>
      <c r="D242" s="24">
        <v>17.2</v>
      </c>
      <c r="E242" s="24">
        <v>-1</v>
      </c>
      <c r="F242" s="24">
        <v>25.1</v>
      </c>
      <c r="H242" t="str">
        <f t="shared" si="6"/>
        <v/>
      </c>
      <c r="L242" t="str">
        <f t="shared" si="7"/>
        <v/>
      </c>
    </row>
    <row r="243" spans="2:12" x14ac:dyDescent="0.25">
      <c r="B243" s="26">
        <v>42975</v>
      </c>
      <c r="C243" s="24">
        <v>27.3</v>
      </c>
      <c r="D243" s="24">
        <v>14.9</v>
      </c>
      <c r="E243" s="24">
        <v>0.3</v>
      </c>
      <c r="F243" s="24">
        <v>19.3</v>
      </c>
      <c r="H243" t="str">
        <f t="shared" si="6"/>
        <v/>
      </c>
      <c r="L243" t="str">
        <f t="shared" si="7"/>
        <v/>
      </c>
    </row>
    <row r="244" spans="2:12" x14ac:dyDescent="0.25">
      <c r="B244" s="26">
        <v>42976</v>
      </c>
      <c r="C244" s="24">
        <v>26.5</v>
      </c>
      <c r="D244" s="24">
        <v>11.4</v>
      </c>
      <c r="E244" s="24">
        <v>3.7</v>
      </c>
      <c r="F244" s="24">
        <v>17</v>
      </c>
      <c r="H244" t="str">
        <f t="shared" si="6"/>
        <v/>
      </c>
      <c r="L244" t="str">
        <f t="shared" si="7"/>
        <v/>
      </c>
    </row>
    <row r="245" spans="2:12" x14ac:dyDescent="0.25">
      <c r="B245" s="26">
        <v>42977</v>
      </c>
      <c r="C245" s="24">
        <v>29.6</v>
      </c>
      <c r="D245" s="24">
        <v>9.5</v>
      </c>
      <c r="E245" s="24">
        <v>-1</v>
      </c>
      <c r="F245" s="24">
        <v>18.399999999999999</v>
      </c>
      <c r="H245" t="str">
        <f t="shared" si="6"/>
        <v/>
      </c>
      <c r="L245" t="str">
        <f t="shared" si="7"/>
        <v/>
      </c>
    </row>
    <row r="246" spans="2:12" x14ac:dyDescent="0.25">
      <c r="B246" s="26">
        <v>42978</v>
      </c>
      <c r="C246" s="24">
        <v>31.8</v>
      </c>
      <c r="D246" s="24">
        <v>11.5</v>
      </c>
      <c r="E246" s="24">
        <v>-1</v>
      </c>
      <c r="F246" s="24">
        <v>23.8</v>
      </c>
      <c r="H246" t="str">
        <f t="shared" si="6"/>
        <v/>
      </c>
      <c r="L246" t="str">
        <f t="shared" si="7"/>
        <v/>
      </c>
    </row>
    <row r="247" spans="2:12" x14ac:dyDescent="0.25">
      <c r="B247" s="26">
        <v>42979</v>
      </c>
      <c r="C247" s="24">
        <v>24.9</v>
      </c>
      <c r="D247" s="24">
        <v>15.3</v>
      </c>
      <c r="E247" s="24">
        <v>-1</v>
      </c>
      <c r="F247" s="24">
        <v>18.399999999999999</v>
      </c>
      <c r="H247" t="str">
        <f t="shared" si="6"/>
        <v/>
      </c>
      <c r="L247" t="str">
        <f t="shared" si="7"/>
        <v/>
      </c>
    </row>
    <row r="248" spans="2:12" x14ac:dyDescent="0.25">
      <c r="B248" s="26">
        <v>42980</v>
      </c>
      <c r="C248" s="24">
        <v>18.2</v>
      </c>
      <c r="D248" s="24">
        <v>13.6</v>
      </c>
      <c r="E248" s="24">
        <v>19.7</v>
      </c>
      <c r="F248" s="24">
        <v>14.4</v>
      </c>
      <c r="H248" t="str">
        <f t="shared" si="6"/>
        <v/>
      </c>
      <c r="L248" t="str">
        <f t="shared" si="7"/>
        <v/>
      </c>
    </row>
    <row r="249" spans="2:12" x14ac:dyDescent="0.25">
      <c r="B249" s="26">
        <v>42981</v>
      </c>
      <c r="C249" s="24">
        <v>19.8</v>
      </c>
      <c r="D249" s="24">
        <v>10</v>
      </c>
      <c r="E249" s="24">
        <v>19.5</v>
      </c>
      <c r="F249" s="24">
        <v>13</v>
      </c>
      <c r="H249" t="str">
        <f t="shared" si="6"/>
        <v/>
      </c>
      <c r="L249" t="str">
        <f t="shared" si="7"/>
        <v/>
      </c>
    </row>
    <row r="250" spans="2:12" x14ac:dyDescent="0.25">
      <c r="B250" s="26">
        <v>42982</v>
      </c>
      <c r="C250" s="24">
        <v>23.3</v>
      </c>
      <c r="D250" s="24">
        <v>5.4</v>
      </c>
      <c r="E250" s="24">
        <v>2.1</v>
      </c>
      <c r="F250" s="24">
        <v>13.5</v>
      </c>
      <c r="H250" t="str">
        <f t="shared" si="6"/>
        <v/>
      </c>
      <c r="L250" t="str">
        <f t="shared" si="7"/>
        <v/>
      </c>
    </row>
    <row r="251" spans="2:12" x14ac:dyDescent="0.25">
      <c r="B251" s="26">
        <v>42983</v>
      </c>
      <c r="C251" s="24">
        <v>24.5</v>
      </c>
      <c r="D251" s="24">
        <v>9</v>
      </c>
      <c r="E251" s="24">
        <v>0.5</v>
      </c>
      <c r="F251" s="24">
        <v>15.2</v>
      </c>
      <c r="H251" t="str">
        <f t="shared" si="6"/>
        <v/>
      </c>
      <c r="L251" t="str">
        <f t="shared" si="7"/>
        <v/>
      </c>
    </row>
    <row r="252" spans="2:12" x14ac:dyDescent="0.25">
      <c r="B252" s="26">
        <v>42984</v>
      </c>
      <c r="C252" s="24">
        <v>24.7</v>
      </c>
      <c r="D252" s="24">
        <v>8.9</v>
      </c>
      <c r="E252" s="24">
        <v>-1</v>
      </c>
      <c r="F252" s="24">
        <v>17.8</v>
      </c>
      <c r="H252" t="str">
        <f t="shared" si="6"/>
        <v/>
      </c>
      <c r="L252" t="str">
        <f t="shared" si="7"/>
        <v/>
      </c>
    </row>
    <row r="253" spans="2:12" x14ac:dyDescent="0.25">
      <c r="B253" s="26">
        <v>42985</v>
      </c>
      <c r="C253" s="24">
        <v>17.8</v>
      </c>
      <c r="D253" s="24">
        <v>13</v>
      </c>
      <c r="E253" s="24">
        <v>9.9</v>
      </c>
      <c r="F253" s="24">
        <v>14.1</v>
      </c>
      <c r="H253" t="str">
        <f t="shared" si="6"/>
        <v/>
      </c>
      <c r="L253" t="str">
        <f t="shared" si="7"/>
        <v/>
      </c>
    </row>
    <row r="254" spans="2:12" x14ac:dyDescent="0.25">
      <c r="B254" s="26">
        <v>42986</v>
      </c>
      <c r="C254" s="24">
        <v>17.3</v>
      </c>
      <c r="D254" s="24">
        <v>11.8</v>
      </c>
      <c r="E254" s="24">
        <v>15.2</v>
      </c>
      <c r="F254" s="24">
        <v>13.5</v>
      </c>
      <c r="H254" t="str">
        <f t="shared" si="6"/>
        <v/>
      </c>
      <c r="L254" t="str">
        <f t="shared" si="7"/>
        <v/>
      </c>
    </row>
    <row r="255" spans="2:12" x14ac:dyDescent="0.25">
      <c r="B255" s="26">
        <v>42987</v>
      </c>
      <c r="C255" s="24">
        <v>23.1</v>
      </c>
      <c r="D255" s="24">
        <v>8.3000000000000007</v>
      </c>
      <c r="E255" s="24">
        <v>-1</v>
      </c>
      <c r="F255" s="24">
        <v>14.8</v>
      </c>
      <c r="H255" t="str">
        <f t="shared" si="6"/>
        <v/>
      </c>
      <c r="L255" t="str">
        <f t="shared" si="7"/>
        <v/>
      </c>
    </row>
    <row r="256" spans="2:12" x14ac:dyDescent="0.25">
      <c r="B256" s="26">
        <v>42988</v>
      </c>
      <c r="C256" s="24">
        <v>20.9</v>
      </c>
      <c r="D256" s="24">
        <v>11.5</v>
      </c>
      <c r="E256" s="24">
        <v>2.9</v>
      </c>
      <c r="F256" s="24">
        <v>17</v>
      </c>
      <c r="H256" t="str">
        <f t="shared" si="6"/>
        <v/>
      </c>
      <c r="L256" t="str">
        <f t="shared" si="7"/>
        <v/>
      </c>
    </row>
    <row r="257" spans="2:12" x14ac:dyDescent="0.25">
      <c r="B257" s="26">
        <v>42989</v>
      </c>
      <c r="C257" s="24">
        <v>17.8</v>
      </c>
      <c r="D257" s="24">
        <v>13.2</v>
      </c>
      <c r="E257" s="24">
        <v>3.2</v>
      </c>
      <c r="F257" s="24">
        <v>16.100000000000001</v>
      </c>
      <c r="H257" t="str">
        <f t="shared" si="6"/>
        <v/>
      </c>
      <c r="L257" t="str">
        <f t="shared" si="7"/>
        <v/>
      </c>
    </row>
    <row r="258" spans="2:12" x14ac:dyDescent="0.25">
      <c r="B258" s="26">
        <v>42990</v>
      </c>
      <c r="C258" s="24">
        <v>16.5</v>
      </c>
      <c r="D258" s="24">
        <v>10.8</v>
      </c>
      <c r="E258" s="24">
        <v>41.2</v>
      </c>
      <c r="F258" s="24">
        <v>12.4</v>
      </c>
      <c r="H258" t="str">
        <f t="shared" si="6"/>
        <v/>
      </c>
      <c r="L258" t="str">
        <f t="shared" si="7"/>
        <v/>
      </c>
    </row>
    <row r="259" spans="2:12" x14ac:dyDescent="0.25">
      <c r="B259" s="26">
        <v>42991</v>
      </c>
      <c r="C259" s="24">
        <v>21.1</v>
      </c>
      <c r="D259" s="24">
        <v>8.8000000000000007</v>
      </c>
      <c r="E259" s="24">
        <v>14</v>
      </c>
      <c r="F259" s="24">
        <v>15.2</v>
      </c>
      <c r="H259" t="str">
        <f t="shared" si="6"/>
        <v/>
      </c>
      <c r="L259" t="str">
        <f t="shared" si="7"/>
        <v/>
      </c>
    </row>
    <row r="260" spans="2:12" x14ac:dyDescent="0.25">
      <c r="B260" s="26">
        <v>42992</v>
      </c>
      <c r="C260" s="24">
        <v>22</v>
      </c>
      <c r="D260" s="24">
        <v>13.5</v>
      </c>
      <c r="E260" s="24">
        <v>-1</v>
      </c>
      <c r="F260" s="24">
        <v>18.600000000000001</v>
      </c>
      <c r="H260" t="str">
        <f t="shared" si="6"/>
        <v/>
      </c>
      <c r="L260" t="str">
        <f t="shared" si="7"/>
        <v/>
      </c>
    </row>
    <row r="261" spans="2:12" x14ac:dyDescent="0.25">
      <c r="B261" s="26">
        <v>42993</v>
      </c>
      <c r="C261" s="24">
        <v>18.3</v>
      </c>
      <c r="D261" s="24">
        <v>9.1999999999999993</v>
      </c>
      <c r="E261" s="24">
        <v>40.700000000000003</v>
      </c>
      <c r="F261" s="24">
        <v>10.8</v>
      </c>
      <c r="H261" t="str">
        <f t="shared" ref="H261:H324" si="8">IF(C261-D261&lt;0, "MINT &gt; MAXT --&gt; NAPAKA!!!!","")</f>
        <v/>
      </c>
      <c r="L261" t="str">
        <f t="shared" ref="L261:L324" si="9">IF(AND(F261&gt;D261,F261&lt;C261),"","NAPAKA. KER NE VELJA TMIN&lt;TPOV&lt;TMAX")</f>
        <v/>
      </c>
    </row>
    <row r="262" spans="2:12" x14ac:dyDescent="0.25">
      <c r="B262" s="26">
        <v>42994</v>
      </c>
      <c r="C262" s="24">
        <v>13.6</v>
      </c>
      <c r="D262" s="24">
        <v>10</v>
      </c>
      <c r="E262" s="24">
        <v>34.1</v>
      </c>
      <c r="F262" s="24">
        <v>12.4</v>
      </c>
      <c r="H262" t="str">
        <f t="shared" si="8"/>
        <v/>
      </c>
      <c r="L262" t="str">
        <f t="shared" si="9"/>
        <v/>
      </c>
    </row>
    <row r="263" spans="2:12" x14ac:dyDescent="0.25">
      <c r="B263" s="26">
        <v>42995</v>
      </c>
      <c r="C263" s="24">
        <v>19.899999999999999</v>
      </c>
      <c r="D263" s="24">
        <v>11</v>
      </c>
      <c r="E263" s="24">
        <v>25.6</v>
      </c>
      <c r="F263" s="24">
        <v>13.5</v>
      </c>
      <c r="H263" t="str">
        <f t="shared" si="8"/>
        <v/>
      </c>
      <c r="L263" t="str">
        <f t="shared" si="9"/>
        <v/>
      </c>
    </row>
    <row r="264" spans="2:12" x14ac:dyDescent="0.25">
      <c r="B264" s="26">
        <v>42996</v>
      </c>
      <c r="C264" s="24">
        <v>16.5</v>
      </c>
      <c r="D264" s="24">
        <v>8.1999999999999993</v>
      </c>
      <c r="E264" s="24">
        <v>2.5</v>
      </c>
      <c r="F264" s="24">
        <v>12.3</v>
      </c>
      <c r="H264" t="str">
        <f t="shared" si="8"/>
        <v/>
      </c>
      <c r="L264" t="str">
        <f t="shared" si="9"/>
        <v/>
      </c>
    </row>
    <row r="265" spans="2:12" x14ac:dyDescent="0.25">
      <c r="B265" s="26">
        <v>42997</v>
      </c>
      <c r="C265" s="24">
        <v>12.5</v>
      </c>
      <c r="D265" s="24">
        <v>8.5</v>
      </c>
      <c r="E265" s="24">
        <v>22.3</v>
      </c>
      <c r="F265" s="24">
        <v>9.5</v>
      </c>
      <c r="H265" t="str">
        <f t="shared" si="8"/>
        <v/>
      </c>
      <c r="L265" t="str">
        <f t="shared" si="9"/>
        <v/>
      </c>
    </row>
    <row r="266" spans="2:12" x14ac:dyDescent="0.25">
      <c r="B266" s="26">
        <v>42998</v>
      </c>
      <c r="C266" s="24">
        <v>15.1</v>
      </c>
      <c r="D266" s="24">
        <v>8</v>
      </c>
      <c r="E266" s="24">
        <v>17.600000000000001</v>
      </c>
      <c r="F266" s="24">
        <v>10.4</v>
      </c>
      <c r="H266" t="str">
        <f t="shared" si="8"/>
        <v/>
      </c>
      <c r="L266" t="str">
        <f t="shared" si="9"/>
        <v/>
      </c>
    </row>
    <row r="267" spans="2:12" x14ac:dyDescent="0.25">
      <c r="B267" s="26">
        <v>42999</v>
      </c>
      <c r="C267" s="24">
        <v>19.3</v>
      </c>
      <c r="D267" s="24">
        <v>3.4</v>
      </c>
      <c r="E267" s="24">
        <v>-1</v>
      </c>
      <c r="F267" s="24">
        <v>9.8000000000000007</v>
      </c>
      <c r="H267" t="str">
        <f t="shared" si="8"/>
        <v/>
      </c>
      <c r="L267" t="str">
        <f t="shared" si="9"/>
        <v/>
      </c>
    </row>
    <row r="268" spans="2:12" x14ac:dyDescent="0.25">
      <c r="B268" s="26">
        <v>43000</v>
      </c>
      <c r="C268" s="24">
        <v>21</v>
      </c>
      <c r="D268" s="24">
        <v>4.4000000000000004</v>
      </c>
      <c r="E268" s="24">
        <v>-1</v>
      </c>
      <c r="F268" s="24">
        <v>11.9</v>
      </c>
      <c r="H268" t="str">
        <f t="shared" si="8"/>
        <v/>
      </c>
      <c r="L268" t="str">
        <f t="shared" si="9"/>
        <v/>
      </c>
    </row>
    <row r="269" spans="2:12" x14ac:dyDescent="0.25">
      <c r="B269" s="26">
        <v>43001</v>
      </c>
      <c r="C269" s="24">
        <v>21.7</v>
      </c>
      <c r="D269" s="24">
        <v>5.5</v>
      </c>
      <c r="E269" s="24">
        <v>-1</v>
      </c>
      <c r="F269" s="24">
        <v>13.1</v>
      </c>
      <c r="H269" t="str">
        <f t="shared" si="8"/>
        <v/>
      </c>
      <c r="L269" t="str">
        <f t="shared" si="9"/>
        <v/>
      </c>
    </row>
    <row r="270" spans="2:12" x14ac:dyDescent="0.25">
      <c r="B270" s="26">
        <v>43002</v>
      </c>
      <c r="C270" s="24">
        <v>16.899999999999999</v>
      </c>
      <c r="D270" s="24">
        <v>11.4</v>
      </c>
      <c r="E270" s="24">
        <v>-1</v>
      </c>
      <c r="F270" s="24">
        <v>13.6</v>
      </c>
      <c r="H270" t="str">
        <f t="shared" si="8"/>
        <v/>
      </c>
      <c r="L270" t="str">
        <f t="shared" si="9"/>
        <v/>
      </c>
    </row>
    <row r="271" spans="2:12" x14ac:dyDescent="0.25">
      <c r="B271" s="26">
        <v>43003</v>
      </c>
      <c r="C271" s="24">
        <v>16.3</v>
      </c>
      <c r="D271" s="24">
        <v>11.8</v>
      </c>
      <c r="E271" s="24">
        <v>-1</v>
      </c>
      <c r="F271" s="24">
        <v>13.3</v>
      </c>
      <c r="H271" t="str">
        <f t="shared" si="8"/>
        <v/>
      </c>
      <c r="L271" t="str">
        <f t="shared" si="9"/>
        <v/>
      </c>
    </row>
    <row r="272" spans="2:12" x14ac:dyDescent="0.25">
      <c r="B272" s="26">
        <v>43004</v>
      </c>
      <c r="C272" s="24">
        <v>15.3</v>
      </c>
      <c r="D272" s="24">
        <v>11.7</v>
      </c>
      <c r="E272" s="24">
        <v>1.5</v>
      </c>
      <c r="F272" s="24">
        <v>12.8</v>
      </c>
      <c r="H272" t="str">
        <f t="shared" si="8"/>
        <v/>
      </c>
      <c r="L272" t="str">
        <f t="shared" si="9"/>
        <v/>
      </c>
    </row>
    <row r="273" spans="2:12" x14ac:dyDescent="0.25">
      <c r="B273" s="26">
        <v>43005</v>
      </c>
      <c r="C273" s="24">
        <v>16.7</v>
      </c>
      <c r="D273" s="24">
        <v>10.6</v>
      </c>
      <c r="E273" s="24">
        <v>4.2</v>
      </c>
      <c r="F273" s="24">
        <v>13.4</v>
      </c>
      <c r="H273" t="str">
        <f t="shared" si="8"/>
        <v/>
      </c>
      <c r="L273" t="str">
        <f t="shared" si="9"/>
        <v/>
      </c>
    </row>
    <row r="274" spans="2:12" x14ac:dyDescent="0.25">
      <c r="B274" s="26">
        <v>43006</v>
      </c>
      <c r="C274" s="24">
        <v>19.8</v>
      </c>
      <c r="D274" s="24">
        <v>9.1</v>
      </c>
      <c r="E274" s="24">
        <v>1.7</v>
      </c>
      <c r="F274" s="24">
        <v>12</v>
      </c>
      <c r="H274" t="str">
        <f t="shared" si="8"/>
        <v/>
      </c>
      <c r="L274" t="str">
        <f t="shared" si="9"/>
        <v/>
      </c>
    </row>
    <row r="275" spans="2:12" x14ac:dyDescent="0.25">
      <c r="B275" s="26">
        <v>43007</v>
      </c>
      <c r="C275" s="24">
        <v>19</v>
      </c>
      <c r="D275" s="24">
        <v>6.1</v>
      </c>
      <c r="E275" s="24">
        <v>-1</v>
      </c>
      <c r="F275" s="24">
        <v>10</v>
      </c>
      <c r="H275" t="str">
        <f t="shared" si="8"/>
        <v/>
      </c>
      <c r="L275" t="str">
        <f t="shared" si="9"/>
        <v/>
      </c>
    </row>
    <row r="276" spans="2:12" x14ac:dyDescent="0.25">
      <c r="B276" s="26">
        <v>43008</v>
      </c>
      <c r="C276" s="24">
        <v>18</v>
      </c>
      <c r="D276" s="24">
        <v>4.2</v>
      </c>
      <c r="E276" s="24">
        <v>-1</v>
      </c>
      <c r="F276" s="24">
        <v>10.4</v>
      </c>
      <c r="H276" t="str">
        <f t="shared" si="8"/>
        <v/>
      </c>
      <c r="L276" t="str">
        <f t="shared" si="9"/>
        <v/>
      </c>
    </row>
    <row r="277" spans="2:12" x14ac:dyDescent="0.25">
      <c r="B277" s="26">
        <v>43009</v>
      </c>
      <c r="C277" s="24">
        <v>18.100000000000001</v>
      </c>
      <c r="D277" s="24">
        <v>4.0999999999999996</v>
      </c>
      <c r="E277" s="24">
        <v>-1</v>
      </c>
      <c r="F277" s="24">
        <v>8.4</v>
      </c>
      <c r="H277" t="str">
        <f t="shared" si="8"/>
        <v/>
      </c>
      <c r="L277" t="str">
        <f t="shared" si="9"/>
        <v/>
      </c>
    </row>
    <row r="278" spans="2:12" x14ac:dyDescent="0.25">
      <c r="B278" s="26">
        <v>43010</v>
      </c>
      <c r="C278" s="24">
        <v>18.3</v>
      </c>
      <c r="D278" s="24">
        <v>1.3</v>
      </c>
      <c r="E278" s="24">
        <v>-1</v>
      </c>
      <c r="F278" s="24">
        <v>8.8000000000000007</v>
      </c>
      <c r="H278" t="str">
        <f t="shared" si="8"/>
        <v/>
      </c>
      <c r="L278" t="str">
        <f t="shared" si="9"/>
        <v/>
      </c>
    </row>
    <row r="279" spans="2:12" x14ac:dyDescent="0.25">
      <c r="B279" s="26">
        <v>43011</v>
      </c>
      <c r="C279" s="24">
        <v>17.2</v>
      </c>
      <c r="D279" s="24">
        <v>4.5999999999999996</v>
      </c>
      <c r="E279" s="24">
        <v>-1</v>
      </c>
      <c r="F279" s="24">
        <v>13.1</v>
      </c>
      <c r="H279" t="str">
        <f t="shared" si="8"/>
        <v/>
      </c>
      <c r="L279" t="str">
        <f t="shared" si="9"/>
        <v/>
      </c>
    </row>
    <row r="280" spans="2:12" x14ac:dyDescent="0.25">
      <c r="B280" s="26">
        <v>43012</v>
      </c>
      <c r="C280" s="24">
        <v>19.2</v>
      </c>
      <c r="D280" s="24">
        <v>8</v>
      </c>
      <c r="E280" s="24">
        <v>0.5</v>
      </c>
      <c r="F280" s="24">
        <v>12.9</v>
      </c>
      <c r="H280" t="str">
        <f t="shared" si="8"/>
        <v/>
      </c>
      <c r="L280" t="str">
        <f t="shared" si="9"/>
        <v/>
      </c>
    </row>
    <row r="281" spans="2:12" x14ac:dyDescent="0.25">
      <c r="B281" s="26">
        <v>43013</v>
      </c>
      <c r="C281" s="24">
        <v>21.2</v>
      </c>
      <c r="D281" s="24">
        <v>10.8</v>
      </c>
      <c r="E281" s="24">
        <v>-1</v>
      </c>
      <c r="F281" s="24">
        <v>17.100000000000001</v>
      </c>
      <c r="H281" t="str">
        <f t="shared" si="8"/>
        <v/>
      </c>
      <c r="L281" t="str">
        <f t="shared" si="9"/>
        <v/>
      </c>
    </row>
    <row r="282" spans="2:12" x14ac:dyDescent="0.25">
      <c r="B282" s="26">
        <v>43014</v>
      </c>
      <c r="C282" s="24">
        <v>18.100000000000001</v>
      </c>
      <c r="D282" s="24">
        <v>4.5</v>
      </c>
      <c r="E282" s="24">
        <v>0.3</v>
      </c>
      <c r="F282" s="24">
        <v>8.6</v>
      </c>
      <c r="H282" t="str">
        <f t="shared" si="8"/>
        <v/>
      </c>
      <c r="L282" t="str">
        <f t="shared" si="9"/>
        <v/>
      </c>
    </row>
    <row r="283" spans="2:12" x14ac:dyDescent="0.25">
      <c r="B283" s="26">
        <v>43015</v>
      </c>
      <c r="C283" s="24">
        <v>18.3</v>
      </c>
      <c r="D283" s="24">
        <v>2.5</v>
      </c>
      <c r="E283" s="24">
        <v>1</v>
      </c>
      <c r="F283" s="24">
        <v>8.1999999999999993</v>
      </c>
      <c r="H283" t="str">
        <f t="shared" si="8"/>
        <v/>
      </c>
      <c r="L283" t="str">
        <f t="shared" si="9"/>
        <v/>
      </c>
    </row>
    <row r="284" spans="2:12" x14ac:dyDescent="0.25">
      <c r="B284" s="26">
        <v>43016</v>
      </c>
      <c r="C284" s="24">
        <v>19.3</v>
      </c>
      <c r="D284" s="24">
        <v>2.5</v>
      </c>
      <c r="E284" s="24">
        <v>-1</v>
      </c>
      <c r="F284" s="24">
        <v>9.9</v>
      </c>
      <c r="H284" t="str">
        <f t="shared" si="8"/>
        <v/>
      </c>
      <c r="L284" t="str">
        <f t="shared" si="9"/>
        <v/>
      </c>
    </row>
    <row r="285" spans="2:12" x14ac:dyDescent="0.25">
      <c r="B285" s="26">
        <v>43017</v>
      </c>
      <c r="C285" s="24">
        <v>16.7</v>
      </c>
      <c r="D285" s="24">
        <v>4.2</v>
      </c>
      <c r="E285" s="24">
        <v>-1</v>
      </c>
      <c r="F285" s="24">
        <v>10.199999999999999</v>
      </c>
      <c r="H285" t="str">
        <f t="shared" si="8"/>
        <v/>
      </c>
      <c r="L285" t="str">
        <f t="shared" si="9"/>
        <v/>
      </c>
    </row>
    <row r="286" spans="2:12" x14ac:dyDescent="0.25">
      <c r="B286" s="26">
        <v>43018</v>
      </c>
      <c r="C286" s="24">
        <v>18.899999999999999</v>
      </c>
      <c r="D286" s="24">
        <v>8.1999999999999993</v>
      </c>
      <c r="E286" s="24">
        <v>0.8</v>
      </c>
      <c r="F286" s="24">
        <v>10.9</v>
      </c>
      <c r="H286" t="str">
        <f t="shared" si="8"/>
        <v/>
      </c>
      <c r="L286" t="str">
        <f t="shared" si="9"/>
        <v/>
      </c>
    </row>
    <row r="287" spans="2:12" x14ac:dyDescent="0.25">
      <c r="B287" s="26">
        <v>43019</v>
      </c>
      <c r="C287" s="24">
        <v>20.9</v>
      </c>
      <c r="D287" s="24">
        <v>5.3</v>
      </c>
      <c r="E287" s="24">
        <v>0.1</v>
      </c>
      <c r="F287" s="24">
        <v>11.2</v>
      </c>
      <c r="H287" t="str">
        <f t="shared" si="8"/>
        <v/>
      </c>
      <c r="L287" t="str">
        <f t="shared" si="9"/>
        <v/>
      </c>
    </row>
    <row r="288" spans="2:12" x14ac:dyDescent="0.25">
      <c r="B288" s="26">
        <v>43020</v>
      </c>
      <c r="C288" s="24">
        <v>23.9</v>
      </c>
      <c r="D288" s="24">
        <v>6.5</v>
      </c>
      <c r="E288" s="24">
        <v>-1</v>
      </c>
      <c r="F288" s="24">
        <v>13.1</v>
      </c>
      <c r="H288" t="str">
        <f t="shared" si="8"/>
        <v/>
      </c>
      <c r="L288" t="str">
        <f t="shared" si="9"/>
        <v/>
      </c>
    </row>
    <row r="289" spans="2:12" x14ac:dyDescent="0.25">
      <c r="B289" s="26">
        <v>43021</v>
      </c>
      <c r="C289" s="24">
        <v>22.7</v>
      </c>
      <c r="D289" s="24">
        <v>5.4</v>
      </c>
      <c r="E289" s="24">
        <v>-1</v>
      </c>
      <c r="F289" s="24">
        <v>12.6</v>
      </c>
      <c r="H289" t="str">
        <f t="shared" si="8"/>
        <v/>
      </c>
      <c r="L289" t="str">
        <f t="shared" si="9"/>
        <v/>
      </c>
    </row>
    <row r="290" spans="2:12" x14ac:dyDescent="0.25">
      <c r="B290" s="26">
        <v>43022</v>
      </c>
      <c r="C290" s="24">
        <v>21.4</v>
      </c>
      <c r="D290" s="24">
        <v>6.7</v>
      </c>
      <c r="E290" s="24">
        <v>-1</v>
      </c>
      <c r="F290" s="24">
        <v>11.6</v>
      </c>
      <c r="H290" t="str">
        <f t="shared" si="8"/>
        <v/>
      </c>
      <c r="L290" t="str">
        <f t="shared" si="9"/>
        <v/>
      </c>
    </row>
    <row r="291" spans="2:12" x14ac:dyDescent="0.25">
      <c r="B291" s="26">
        <v>43023</v>
      </c>
      <c r="C291" s="24">
        <v>23.1</v>
      </c>
      <c r="D291" s="24">
        <v>7.6</v>
      </c>
      <c r="E291" s="24">
        <v>-1</v>
      </c>
      <c r="F291" s="24">
        <v>12.7</v>
      </c>
      <c r="H291" t="str">
        <f t="shared" si="8"/>
        <v/>
      </c>
      <c r="L291" t="str">
        <f t="shared" si="9"/>
        <v/>
      </c>
    </row>
    <row r="292" spans="2:12" x14ac:dyDescent="0.25">
      <c r="B292" s="26">
        <v>43024</v>
      </c>
      <c r="C292" s="24">
        <v>24.6</v>
      </c>
      <c r="D292" s="24">
        <v>6.1</v>
      </c>
      <c r="E292" s="24">
        <v>-1</v>
      </c>
      <c r="F292" s="24">
        <v>12.7</v>
      </c>
      <c r="H292" t="str">
        <f t="shared" si="8"/>
        <v/>
      </c>
      <c r="L292" t="str">
        <f t="shared" si="9"/>
        <v/>
      </c>
    </row>
    <row r="293" spans="2:12" x14ac:dyDescent="0.25">
      <c r="B293" s="26">
        <v>43025</v>
      </c>
      <c r="C293" s="24">
        <v>23.6</v>
      </c>
      <c r="D293" s="24">
        <v>5.5</v>
      </c>
      <c r="E293" s="24">
        <v>-1</v>
      </c>
      <c r="F293" s="24">
        <v>13.2</v>
      </c>
      <c r="H293" t="str">
        <f t="shared" si="8"/>
        <v/>
      </c>
      <c r="L293" t="str">
        <f t="shared" si="9"/>
        <v/>
      </c>
    </row>
    <row r="294" spans="2:12" x14ac:dyDescent="0.25">
      <c r="B294" s="26">
        <v>43026</v>
      </c>
      <c r="C294" s="24">
        <v>23.3</v>
      </c>
      <c r="D294" s="24">
        <v>8.4</v>
      </c>
      <c r="E294" s="24">
        <v>-1</v>
      </c>
      <c r="F294" s="24">
        <v>13.7</v>
      </c>
      <c r="H294" t="str">
        <f t="shared" si="8"/>
        <v/>
      </c>
      <c r="L294" t="str">
        <f t="shared" si="9"/>
        <v/>
      </c>
    </row>
    <row r="295" spans="2:12" x14ac:dyDescent="0.25">
      <c r="B295" s="26">
        <v>43027</v>
      </c>
      <c r="C295" s="24">
        <v>23.5</v>
      </c>
      <c r="D295" s="24">
        <v>4.5</v>
      </c>
      <c r="E295" s="24">
        <v>-1</v>
      </c>
      <c r="F295" s="24">
        <v>11.3</v>
      </c>
      <c r="H295" t="str">
        <f t="shared" si="8"/>
        <v/>
      </c>
      <c r="L295" t="str">
        <f t="shared" si="9"/>
        <v/>
      </c>
    </row>
    <row r="296" spans="2:12" x14ac:dyDescent="0.25">
      <c r="B296" s="26">
        <v>43028</v>
      </c>
      <c r="C296" s="24">
        <v>21.4</v>
      </c>
      <c r="D296" s="24">
        <v>2.9</v>
      </c>
      <c r="E296" s="24">
        <v>-1</v>
      </c>
      <c r="F296" s="24">
        <v>10.3</v>
      </c>
      <c r="H296" t="str">
        <f t="shared" si="8"/>
        <v/>
      </c>
      <c r="L296" t="str">
        <f t="shared" si="9"/>
        <v/>
      </c>
    </row>
    <row r="297" spans="2:12" x14ac:dyDescent="0.25">
      <c r="B297" s="26">
        <v>43029</v>
      </c>
      <c r="C297" s="24">
        <v>19.899999999999999</v>
      </c>
      <c r="D297" s="24">
        <v>5.9</v>
      </c>
      <c r="E297" s="24">
        <v>-1</v>
      </c>
      <c r="F297" s="24">
        <v>12.1</v>
      </c>
      <c r="H297" t="str">
        <f t="shared" si="8"/>
        <v/>
      </c>
      <c r="L297" t="str">
        <f t="shared" si="9"/>
        <v/>
      </c>
    </row>
    <row r="298" spans="2:12" x14ac:dyDescent="0.25">
      <c r="B298" s="26">
        <v>43030</v>
      </c>
      <c r="C298" s="24">
        <v>11.5</v>
      </c>
      <c r="D298" s="24">
        <v>5.0999999999999996</v>
      </c>
      <c r="E298" s="24">
        <v>-1</v>
      </c>
      <c r="F298" s="24">
        <v>8.1</v>
      </c>
      <c r="H298" t="str">
        <f t="shared" si="8"/>
        <v/>
      </c>
      <c r="L298" t="str">
        <f t="shared" si="9"/>
        <v/>
      </c>
    </row>
    <row r="299" spans="2:12" x14ac:dyDescent="0.25">
      <c r="B299" s="26">
        <v>43031</v>
      </c>
      <c r="C299" s="24">
        <v>12.9</v>
      </c>
      <c r="D299" s="24">
        <v>5.9</v>
      </c>
      <c r="E299" s="24">
        <v>45.5</v>
      </c>
      <c r="F299" s="24">
        <v>10.9</v>
      </c>
      <c r="H299" t="str">
        <f t="shared" si="8"/>
        <v/>
      </c>
      <c r="L299" t="str">
        <f t="shared" si="9"/>
        <v/>
      </c>
    </row>
    <row r="300" spans="2:12" x14ac:dyDescent="0.25">
      <c r="B300" s="26">
        <v>43032</v>
      </c>
      <c r="C300" s="24">
        <v>18</v>
      </c>
      <c r="D300" s="24">
        <v>4.3</v>
      </c>
      <c r="E300" s="24">
        <v>-1</v>
      </c>
      <c r="F300" s="24">
        <v>9.1999999999999993</v>
      </c>
      <c r="H300" t="str">
        <f t="shared" si="8"/>
        <v/>
      </c>
      <c r="L300" t="str">
        <f t="shared" si="9"/>
        <v/>
      </c>
    </row>
    <row r="301" spans="2:12" x14ac:dyDescent="0.25">
      <c r="B301" s="26">
        <v>43033</v>
      </c>
      <c r="C301" s="24">
        <v>15.7</v>
      </c>
      <c r="D301" s="24">
        <v>0.4</v>
      </c>
      <c r="E301" s="24">
        <v>-1</v>
      </c>
      <c r="F301" s="24">
        <v>7</v>
      </c>
      <c r="H301" t="str">
        <f t="shared" si="8"/>
        <v/>
      </c>
      <c r="L301" t="str">
        <f t="shared" si="9"/>
        <v/>
      </c>
    </row>
    <row r="302" spans="2:12" x14ac:dyDescent="0.25">
      <c r="B302" s="26">
        <v>43034</v>
      </c>
      <c r="C302" s="24">
        <v>19</v>
      </c>
      <c r="D302" s="24">
        <v>2.5</v>
      </c>
      <c r="E302" s="24">
        <v>-1</v>
      </c>
      <c r="F302" s="24">
        <v>8.8000000000000007</v>
      </c>
      <c r="H302" t="str">
        <f t="shared" si="8"/>
        <v/>
      </c>
      <c r="L302" t="str">
        <f t="shared" si="9"/>
        <v/>
      </c>
    </row>
    <row r="303" spans="2:12" x14ac:dyDescent="0.25">
      <c r="B303" s="26">
        <v>43035</v>
      </c>
      <c r="C303" s="24">
        <v>18.399999999999999</v>
      </c>
      <c r="D303" s="24">
        <v>4.9000000000000004</v>
      </c>
      <c r="E303" s="24">
        <v>-1</v>
      </c>
      <c r="F303" s="24">
        <v>11.2</v>
      </c>
      <c r="H303" t="str">
        <f t="shared" si="8"/>
        <v/>
      </c>
      <c r="L303" t="str">
        <f t="shared" si="9"/>
        <v/>
      </c>
    </row>
    <row r="304" spans="2:12" x14ac:dyDescent="0.25">
      <c r="B304" s="26">
        <v>43036</v>
      </c>
      <c r="C304" s="24">
        <v>14.5</v>
      </c>
      <c r="D304" s="24">
        <v>0.5</v>
      </c>
      <c r="E304" s="24">
        <v>0.7</v>
      </c>
      <c r="F304" s="24">
        <v>6.6</v>
      </c>
      <c r="H304" t="str">
        <f t="shared" si="8"/>
        <v/>
      </c>
      <c r="L304" t="str">
        <f t="shared" si="9"/>
        <v/>
      </c>
    </row>
    <row r="305" spans="2:12" x14ac:dyDescent="0.25">
      <c r="B305" s="26">
        <v>43037</v>
      </c>
      <c r="C305" s="24">
        <v>15.9</v>
      </c>
      <c r="D305" s="24">
        <v>4.2</v>
      </c>
      <c r="E305" s="24">
        <v>-1</v>
      </c>
      <c r="F305" s="24">
        <v>9.6</v>
      </c>
      <c r="H305" t="str">
        <f t="shared" si="8"/>
        <v/>
      </c>
      <c r="L305" t="str">
        <f t="shared" si="9"/>
        <v/>
      </c>
    </row>
    <row r="306" spans="2:12" x14ac:dyDescent="0.25">
      <c r="B306" s="26">
        <v>43038</v>
      </c>
      <c r="C306" s="24">
        <v>14.6</v>
      </c>
      <c r="D306" s="24">
        <v>-0.4</v>
      </c>
      <c r="E306" s="24">
        <v>-1</v>
      </c>
      <c r="F306" s="24">
        <v>4.0999999999999996</v>
      </c>
      <c r="H306" t="str">
        <f t="shared" si="8"/>
        <v/>
      </c>
      <c r="L306" t="str">
        <f t="shared" si="9"/>
        <v/>
      </c>
    </row>
    <row r="307" spans="2:12" x14ac:dyDescent="0.25">
      <c r="B307" s="26">
        <v>43039</v>
      </c>
      <c r="C307" s="24">
        <v>13</v>
      </c>
      <c r="D307" s="24">
        <v>-3.7</v>
      </c>
      <c r="E307" s="24">
        <v>-1</v>
      </c>
      <c r="F307" s="24">
        <v>2.9</v>
      </c>
      <c r="H307" t="str">
        <f t="shared" si="8"/>
        <v/>
      </c>
      <c r="L307" t="str">
        <f t="shared" si="9"/>
        <v/>
      </c>
    </row>
    <row r="308" spans="2:12" x14ac:dyDescent="0.25">
      <c r="B308" s="26">
        <v>43040</v>
      </c>
      <c r="C308" s="24">
        <v>13.3</v>
      </c>
      <c r="D308" s="24">
        <v>-1.7</v>
      </c>
      <c r="E308" s="24">
        <v>-1</v>
      </c>
      <c r="F308" s="24">
        <v>6.1</v>
      </c>
      <c r="H308" t="str">
        <f t="shared" si="8"/>
        <v/>
      </c>
      <c r="L308" t="str">
        <f t="shared" si="9"/>
        <v/>
      </c>
    </row>
    <row r="309" spans="2:12" x14ac:dyDescent="0.25">
      <c r="B309" s="26">
        <v>43041</v>
      </c>
      <c r="C309" s="24">
        <v>14.7</v>
      </c>
      <c r="D309" s="24">
        <v>0.6</v>
      </c>
      <c r="E309" s="24">
        <v>0.1</v>
      </c>
      <c r="F309" s="24">
        <v>9.1999999999999993</v>
      </c>
      <c r="H309" t="str">
        <f t="shared" si="8"/>
        <v/>
      </c>
      <c r="L309" t="str">
        <f t="shared" si="9"/>
        <v/>
      </c>
    </row>
    <row r="310" spans="2:12" x14ac:dyDescent="0.25">
      <c r="B310" s="26">
        <v>43042</v>
      </c>
      <c r="C310" s="24">
        <v>15.3</v>
      </c>
      <c r="D310" s="24">
        <v>5.7</v>
      </c>
      <c r="E310" s="24">
        <v>-1</v>
      </c>
      <c r="F310" s="24">
        <v>8.6</v>
      </c>
      <c r="H310" t="str">
        <f t="shared" si="8"/>
        <v/>
      </c>
      <c r="L310" t="str">
        <f t="shared" si="9"/>
        <v/>
      </c>
    </row>
    <row r="311" spans="2:12" x14ac:dyDescent="0.25">
      <c r="B311" s="26">
        <v>43043</v>
      </c>
      <c r="C311" s="24">
        <v>15.5</v>
      </c>
      <c r="D311" s="24">
        <v>2.4</v>
      </c>
      <c r="E311" s="24">
        <v>-1</v>
      </c>
      <c r="F311" s="24">
        <v>9.3000000000000007</v>
      </c>
      <c r="H311" t="str">
        <f t="shared" si="8"/>
        <v/>
      </c>
      <c r="L311" t="str">
        <f t="shared" si="9"/>
        <v/>
      </c>
    </row>
    <row r="312" spans="2:12" x14ac:dyDescent="0.25">
      <c r="B312" s="26">
        <v>43044</v>
      </c>
      <c r="C312" s="24">
        <v>18.600000000000001</v>
      </c>
      <c r="D312" s="24">
        <v>9.1999999999999993</v>
      </c>
      <c r="E312" s="24">
        <v>-1</v>
      </c>
      <c r="F312" s="24">
        <v>12.9</v>
      </c>
      <c r="H312" t="str">
        <f t="shared" si="8"/>
        <v/>
      </c>
      <c r="L312" t="str">
        <f t="shared" si="9"/>
        <v/>
      </c>
    </row>
    <row r="313" spans="2:12" x14ac:dyDescent="0.25">
      <c r="B313" s="26">
        <v>43045</v>
      </c>
      <c r="C313" s="24">
        <v>9.6999999999999993</v>
      </c>
      <c r="D313" s="24">
        <v>6</v>
      </c>
      <c r="E313" s="24">
        <v>3.1</v>
      </c>
      <c r="F313" s="24">
        <v>7</v>
      </c>
      <c r="H313" t="str">
        <f t="shared" si="8"/>
        <v/>
      </c>
      <c r="L313" t="str">
        <f t="shared" si="9"/>
        <v/>
      </c>
    </row>
    <row r="314" spans="2:12" x14ac:dyDescent="0.25">
      <c r="B314" s="26">
        <v>43046</v>
      </c>
      <c r="C314" s="24">
        <v>7.6</v>
      </c>
      <c r="D314" s="24">
        <v>6</v>
      </c>
      <c r="E314" s="24">
        <v>29.9</v>
      </c>
      <c r="F314" s="24">
        <v>7.1</v>
      </c>
      <c r="H314" t="str">
        <f t="shared" si="8"/>
        <v/>
      </c>
      <c r="L314" t="str">
        <f t="shared" si="9"/>
        <v/>
      </c>
    </row>
    <row r="315" spans="2:12" x14ac:dyDescent="0.25">
      <c r="B315" s="26">
        <v>43047</v>
      </c>
      <c r="C315" s="24">
        <v>8.9</v>
      </c>
      <c r="D315" s="24">
        <v>6.7</v>
      </c>
      <c r="E315" s="24">
        <v>16.399999999999999</v>
      </c>
      <c r="F315" s="24">
        <v>7.4</v>
      </c>
      <c r="H315" t="str">
        <f t="shared" si="8"/>
        <v/>
      </c>
      <c r="L315" t="str">
        <f t="shared" si="9"/>
        <v/>
      </c>
    </row>
    <row r="316" spans="2:12" x14ac:dyDescent="0.25">
      <c r="B316" s="26">
        <v>43048</v>
      </c>
      <c r="C316" s="24">
        <v>9.5</v>
      </c>
      <c r="D316" s="24">
        <v>3.9</v>
      </c>
      <c r="E316" s="24">
        <v>4.9000000000000004</v>
      </c>
      <c r="F316" s="24">
        <v>7.1</v>
      </c>
      <c r="H316" t="str">
        <f t="shared" si="8"/>
        <v/>
      </c>
      <c r="L316" t="str">
        <f t="shared" si="9"/>
        <v/>
      </c>
    </row>
    <row r="317" spans="2:12" x14ac:dyDescent="0.25">
      <c r="B317" s="26">
        <v>43049</v>
      </c>
      <c r="C317" s="24">
        <v>11.7</v>
      </c>
      <c r="D317" s="24">
        <v>4.4000000000000004</v>
      </c>
      <c r="E317" s="24">
        <v>-1</v>
      </c>
      <c r="F317" s="24">
        <v>6.6</v>
      </c>
      <c r="H317" t="str">
        <f t="shared" si="8"/>
        <v/>
      </c>
      <c r="L317" t="str">
        <f t="shared" si="9"/>
        <v/>
      </c>
    </row>
    <row r="318" spans="2:12" x14ac:dyDescent="0.25">
      <c r="B318" s="26">
        <v>43050</v>
      </c>
      <c r="C318" s="24">
        <v>11.3</v>
      </c>
      <c r="D318" s="24">
        <v>1.4</v>
      </c>
      <c r="E318" s="24">
        <v>-1</v>
      </c>
      <c r="F318" s="24">
        <v>6.5</v>
      </c>
      <c r="H318" t="str">
        <f t="shared" si="8"/>
        <v/>
      </c>
      <c r="L318" t="str">
        <f t="shared" si="9"/>
        <v/>
      </c>
    </row>
    <row r="319" spans="2:12" x14ac:dyDescent="0.25">
      <c r="B319" s="26">
        <v>43051</v>
      </c>
      <c r="C319" s="24">
        <v>13.3</v>
      </c>
      <c r="D319" s="24">
        <v>4.8</v>
      </c>
      <c r="E319" s="24">
        <v>-1</v>
      </c>
      <c r="F319" s="24">
        <v>8.4</v>
      </c>
      <c r="H319" t="str">
        <f t="shared" si="8"/>
        <v/>
      </c>
      <c r="L319" t="str">
        <f t="shared" si="9"/>
        <v/>
      </c>
    </row>
    <row r="320" spans="2:12" x14ac:dyDescent="0.25">
      <c r="B320" s="26">
        <v>43052</v>
      </c>
      <c r="C320" s="24">
        <v>8.1999999999999993</v>
      </c>
      <c r="D320" s="24">
        <v>2.6</v>
      </c>
      <c r="E320" s="24">
        <v>27.9</v>
      </c>
      <c r="F320" s="24">
        <v>3.4</v>
      </c>
      <c r="H320" t="str">
        <f t="shared" si="8"/>
        <v/>
      </c>
      <c r="L320" t="str">
        <f t="shared" si="9"/>
        <v/>
      </c>
    </row>
    <row r="321" spans="2:12" x14ac:dyDescent="0.25">
      <c r="B321" s="26">
        <v>43053</v>
      </c>
      <c r="C321" s="24">
        <v>7.9</v>
      </c>
      <c r="D321" s="24">
        <v>-0.9</v>
      </c>
      <c r="E321" s="24">
        <v>2.5</v>
      </c>
      <c r="F321" s="24">
        <v>2.1</v>
      </c>
      <c r="H321" t="str">
        <f t="shared" si="8"/>
        <v/>
      </c>
      <c r="L321" t="str">
        <f t="shared" si="9"/>
        <v/>
      </c>
    </row>
    <row r="322" spans="2:12" x14ac:dyDescent="0.25">
      <c r="B322" s="26">
        <v>43054</v>
      </c>
      <c r="C322" s="24">
        <v>4.7</v>
      </c>
      <c r="D322" s="24">
        <v>-2.8</v>
      </c>
      <c r="E322" s="24">
        <v>-1</v>
      </c>
      <c r="F322" s="24">
        <v>2.6</v>
      </c>
      <c r="H322" t="str">
        <f t="shared" si="8"/>
        <v/>
      </c>
      <c r="L322" t="str">
        <f t="shared" si="9"/>
        <v/>
      </c>
    </row>
    <row r="323" spans="2:12" x14ac:dyDescent="0.25">
      <c r="B323" s="26">
        <v>43055</v>
      </c>
      <c r="C323" s="24">
        <v>6.6</v>
      </c>
      <c r="D323" s="24">
        <v>3.2</v>
      </c>
      <c r="E323" s="24">
        <v>-1</v>
      </c>
      <c r="F323" s="24">
        <v>4.9000000000000004</v>
      </c>
      <c r="H323" t="str">
        <f t="shared" si="8"/>
        <v/>
      </c>
      <c r="L323" t="str">
        <f t="shared" si="9"/>
        <v/>
      </c>
    </row>
    <row r="324" spans="2:12" x14ac:dyDescent="0.25">
      <c r="B324" s="26">
        <v>43056</v>
      </c>
      <c r="C324" s="24">
        <v>6.5</v>
      </c>
      <c r="D324" s="24">
        <v>3.7</v>
      </c>
      <c r="E324" s="24">
        <v>-1</v>
      </c>
      <c r="F324" s="24">
        <v>4.5</v>
      </c>
      <c r="H324" t="str">
        <f t="shared" si="8"/>
        <v/>
      </c>
      <c r="L324" t="str">
        <f t="shared" si="9"/>
        <v/>
      </c>
    </row>
    <row r="325" spans="2:12" x14ac:dyDescent="0.25">
      <c r="B325" s="26">
        <v>43057</v>
      </c>
      <c r="C325" s="24">
        <v>8.3000000000000007</v>
      </c>
      <c r="D325" s="24">
        <v>-0.6</v>
      </c>
      <c r="E325" s="24">
        <v>1.2</v>
      </c>
      <c r="F325" s="24">
        <v>2.6</v>
      </c>
      <c r="H325" t="str">
        <f t="shared" ref="H325:H368" si="10">IF(C325-D325&lt;0, "MINT &gt; MAXT --&gt; NAPAKA!!!!","")</f>
        <v/>
      </c>
      <c r="L325" t="str">
        <f t="shared" ref="L325:L369" si="11">IF(AND(F325&gt;D325,F325&lt;C325),"","NAPAKA. KER NE VELJA TMIN&lt;TPOV&lt;TMAX")</f>
        <v/>
      </c>
    </row>
    <row r="326" spans="2:12" x14ac:dyDescent="0.25">
      <c r="B326" s="26">
        <v>43058</v>
      </c>
      <c r="C326" s="24">
        <v>6.6</v>
      </c>
      <c r="D326" s="24">
        <v>-2.2000000000000002</v>
      </c>
      <c r="E326" s="24">
        <v>-1</v>
      </c>
      <c r="F326" s="24">
        <v>0.2</v>
      </c>
      <c r="H326" t="str">
        <f t="shared" si="10"/>
        <v/>
      </c>
      <c r="L326" t="str">
        <f t="shared" si="11"/>
        <v/>
      </c>
    </row>
    <row r="327" spans="2:12" x14ac:dyDescent="0.25">
      <c r="B327" s="26">
        <v>43059</v>
      </c>
      <c r="C327" s="24">
        <v>10.8</v>
      </c>
      <c r="D327" s="24">
        <v>-4.4000000000000004</v>
      </c>
      <c r="E327" s="24">
        <v>-1</v>
      </c>
      <c r="F327" s="24">
        <v>1.2</v>
      </c>
      <c r="H327" t="str">
        <f t="shared" si="10"/>
        <v/>
      </c>
      <c r="L327" t="str">
        <f t="shared" si="11"/>
        <v/>
      </c>
    </row>
    <row r="328" spans="2:12" x14ac:dyDescent="0.25">
      <c r="B328" s="26">
        <v>43060</v>
      </c>
      <c r="C328" s="24">
        <v>12.7</v>
      </c>
      <c r="D328" s="24">
        <v>-2.9</v>
      </c>
      <c r="E328" s="24">
        <v>-1</v>
      </c>
      <c r="F328" s="24">
        <v>7</v>
      </c>
      <c r="H328" t="str">
        <f t="shared" si="10"/>
        <v/>
      </c>
      <c r="L328" t="str">
        <f t="shared" si="11"/>
        <v/>
      </c>
    </row>
    <row r="329" spans="2:12" x14ac:dyDescent="0.25">
      <c r="B329" s="26">
        <v>43061</v>
      </c>
      <c r="C329" s="24">
        <v>13.9</v>
      </c>
      <c r="D329" s="24">
        <v>4.7</v>
      </c>
      <c r="E329" s="24">
        <v>-1</v>
      </c>
      <c r="F329" s="24">
        <v>7.6</v>
      </c>
      <c r="H329" t="str">
        <f t="shared" si="10"/>
        <v/>
      </c>
      <c r="L329" t="str">
        <f t="shared" si="11"/>
        <v/>
      </c>
    </row>
    <row r="330" spans="2:12" x14ac:dyDescent="0.25">
      <c r="B330" s="26">
        <v>43062</v>
      </c>
      <c r="C330" s="24">
        <v>15</v>
      </c>
      <c r="D330" s="24">
        <v>5.2</v>
      </c>
      <c r="E330" s="24">
        <v>-1</v>
      </c>
      <c r="F330" s="24">
        <v>8.1</v>
      </c>
      <c r="H330" t="str">
        <f t="shared" si="10"/>
        <v/>
      </c>
      <c r="L330" t="str">
        <f t="shared" si="11"/>
        <v/>
      </c>
    </row>
    <row r="331" spans="2:12" x14ac:dyDescent="0.25">
      <c r="B331" s="26">
        <v>43063</v>
      </c>
      <c r="C331" s="24">
        <v>15.1</v>
      </c>
      <c r="D331" s="24">
        <v>3.1</v>
      </c>
      <c r="E331" s="24">
        <v>-1</v>
      </c>
      <c r="F331" s="24">
        <v>7.2</v>
      </c>
      <c r="H331" t="str">
        <f t="shared" si="10"/>
        <v/>
      </c>
      <c r="L331" t="str">
        <f t="shared" si="11"/>
        <v/>
      </c>
    </row>
    <row r="332" spans="2:12" x14ac:dyDescent="0.25">
      <c r="B332" s="26">
        <v>43064</v>
      </c>
      <c r="C332" s="24">
        <v>14.1</v>
      </c>
      <c r="D332" s="24">
        <v>3.4</v>
      </c>
      <c r="E332" s="24">
        <v>-1</v>
      </c>
      <c r="F332" s="24">
        <v>11.2</v>
      </c>
      <c r="H332" t="str">
        <f t="shared" si="10"/>
        <v/>
      </c>
      <c r="L332" t="str">
        <f t="shared" si="11"/>
        <v/>
      </c>
    </row>
    <row r="333" spans="2:12" x14ac:dyDescent="0.25">
      <c r="B333" s="26">
        <v>43065</v>
      </c>
      <c r="C333" s="24">
        <v>10</v>
      </c>
      <c r="D333" s="24">
        <v>-0.1</v>
      </c>
      <c r="E333" s="24">
        <v>52.6</v>
      </c>
      <c r="F333" s="24">
        <v>3.4</v>
      </c>
      <c r="H333" t="str">
        <f t="shared" si="10"/>
        <v/>
      </c>
      <c r="L333" t="str">
        <f t="shared" si="11"/>
        <v/>
      </c>
    </row>
    <row r="334" spans="2:12" x14ac:dyDescent="0.25">
      <c r="B334" s="26">
        <v>43066</v>
      </c>
      <c r="C334" s="24">
        <v>6.7</v>
      </c>
      <c r="D334" s="24">
        <v>-3.7</v>
      </c>
      <c r="E334" s="24">
        <v>0.2</v>
      </c>
      <c r="F334" s="24">
        <v>-0.6</v>
      </c>
      <c r="H334" t="str">
        <f t="shared" si="10"/>
        <v/>
      </c>
      <c r="L334" t="str">
        <f t="shared" si="11"/>
        <v/>
      </c>
    </row>
    <row r="335" spans="2:12" x14ac:dyDescent="0.25">
      <c r="B335" s="26">
        <v>43067</v>
      </c>
      <c r="C335" s="24">
        <v>6.3</v>
      </c>
      <c r="D335" s="24">
        <v>-5.2</v>
      </c>
      <c r="E335" s="24">
        <v>-1</v>
      </c>
      <c r="F335" s="24">
        <v>3.2</v>
      </c>
      <c r="H335" t="str">
        <f t="shared" si="10"/>
        <v/>
      </c>
      <c r="L335" t="str">
        <f t="shared" si="11"/>
        <v/>
      </c>
    </row>
    <row r="336" spans="2:12" x14ac:dyDescent="0.25">
      <c r="B336" s="26">
        <v>43068</v>
      </c>
      <c r="C336" s="24">
        <v>5.9</v>
      </c>
      <c r="D336" s="24">
        <v>-0.1</v>
      </c>
      <c r="E336" s="24">
        <v>0.1</v>
      </c>
      <c r="F336" s="24">
        <v>2</v>
      </c>
      <c r="H336" t="str">
        <f t="shared" si="10"/>
        <v/>
      </c>
      <c r="L336" t="str">
        <f t="shared" si="11"/>
        <v/>
      </c>
    </row>
    <row r="337" spans="2:12" x14ac:dyDescent="0.25">
      <c r="B337" s="26">
        <v>43069</v>
      </c>
      <c r="C337" s="24">
        <v>1.4</v>
      </c>
      <c r="D337" s="24">
        <v>-0.3</v>
      </c>
      <c r="E337" s="24">
        <v>28.2</v>
      </c>
      <c r="F337" s="24">
        <v>0.6</v>
      </c>
      <c r="H337" t="str">
        <f t="shared" si="10"/>
        <v/>
      </c>
      <c r="L337" t="str">
        <f t="shared" si="11"/>
        <v/>
      </c>
    </row>
    <row r="338" spans="2:12" x14ac:dyDescent="0.25">
      <c r="B338" s="26">
        <v>43070</v>
      </c>
      <c r="C338" s="24">
        <v>1.2</v>
      </c>
      <c r="D338" s="24">
        <v>0.1</v>
      </c>
      <c r="E338" s="24">
        <v>5.9</v>
      </c>
      <c r="F338" s="24">
        <v>0.7</v>
      </c>
      <c r="H338" t="str">
        <f t="shared" si="10"/>
        <v/>
      </c>
      <c r="L338" t="str">
        <f t="shared" si="11"/>
        <v/>
      </c>
    </row>
    <row r="339" spans="2:12" x14ac:dyDescent="0.25">
      <c r="B339" s="26">
        <v>43071</v>
      </c>
      <c r="C339" s="24">
        <v>3.4</v>
      </c>
      <c r="D339" s="24">
        <v>-1.8</v>
      </c>
      <c r="E339" s="24">
        <v>1.4</v>
      </c>
      <c r="F339" s="24">
        <v>1.2</v>
      </c>
      <c r="H339" t="str">
        <f t="shared" si="10"/>
        <v/>
      </c>
      <c r="L339" t="str">
        <f t="shared" si="11"/>
        <v/>
      </c>
    </row>
    <row r="340" spans="2:12" x14ac:dyDescent="0.25">
      <c r="B340" s="26">
        <v>43072</v>
      </c>
      <c r="C340" s="24">
        <v>3.1</v>
      </c>
      <c r="D340" s="24">
        <v>-4.5999999999999996</v>
      </c>
      <c r="E340" s="24">
        <v>-1</v>
      </c>
      <c r="F340" s="24">
        <v>-2.5</v>
      </c>
      <c r="H340" t="str">
        <f t="shared" si="10"/>
        <v/>
      </c>
      <c r="L340" t="str">
        <f t="shared" si="11"/>
        <v/>
      </c>
    </row>
    <row r="341" spans="2:12" x14ac:dyDescent="0.25">
      <c r="B341" s="26">
        <v>43073</v>
      </c>
      <c r="C341" s="24">
        <v>0</v>
      </c>
      <c r="D341" s="24">
        <v>-7.5</v>
      </c>
      <c r="E341" s="24">
        <v>-1</v>
      </c>
      <c r="F341" s="24">
        <v>-3.2</v>
      </c>
      <c r="H341" t="str">
        <f t="shared" si="10"/>
        <v/>
      </c>
      <c r="L341" t="str">
        <f t="shared" si="11"/>
        <v/>
      </c>
    </row>
    <row r="342" spans="2:12" x14ac:dyDescent="0.25">
      <c r="B342" s="26">
        <v>43074</v>
      </c>
      <c r="C342" s="24">
        <v>6.3</v>
      </c>
      <c r="D342" s="24">
        <v>-6.5</v>
      </c>
      <c r="E342" s="24">
        <v>-1</v>
      </c>
      <c r="F342" s="24">
        <v>-1.2</v>
      </c>
      <c r="H342" t="str">
        <f t="shared" si="10"/>
        <v/>
      </c>
      <c r="L342" t="str">
        <f t="shared" si="11"/>
        <v/>
      </c>
    </row>
    <row r="343" spans="2:12" x14ac:dyDescent="0.25">
      <c r="B343" s="26">
        <v>43075</v>
      </c>
      <c r="C343" s="24">
        <v>7.6</v>
      </c>
      <c r="D343" s="24">
        <v>-4.3</v>
      </c>
      <c r="E343" s="24">
        <v>-1</v>
      </c>
      <c r="F343" s="24">
        <v>-0.4</v>
      </c>
      <c r="H343" t="str">
        <f t="shared" si="10"/>
        <v/>
      </c>
      <c r="L343" t="str">
        <f t="shared" si="11"/>
        <v/>
      </c>
    </row>
    <row r="344" spans="2:12" x14ac:dyDescent="0.25">
      <c r="B344" s="26">
        <v>43076</v>
      </c>
      <c r="C344" s="24">
        <v>10.5</v>
      </c>
      <c r="D344" s="24">
        <v>-5.9</v>
      </c>
      <c r="E344" s="24">
        <v>-1</v>
      </c>
      <c r="F344" s="24">
        <v>4.8</v>
      </c>
      <c r="H344" t="str">
        <f t="shared" si="10"/>
        <v/>
      </c>
      <c r="L344" t="str">
        <f t="shared" si="11"/>
        <v/>
      </c>
    </row>
    <row r="345" spans="2:12" x14ac:dyDescent="0.25">
      <c r="B345" s="26">
        <v>43077</v>
      </c>
      <c r="C345" s="24">
        <v>10.3</v>
      </c>
      <c r="D345" s="24">
        <v>5.7</v>
      </c>
      <c r="E345" s="24">
        <v>-1</v>
      </c>
      <c r="F345" s="24">
        <v>7.9</v>
      </c>
      <c r="H345" t="str">
        <f t="shared" si="10"/>
        <v/>
      </c>
      <c r="L345" t="str">
        <f t="shared" si="11"/>
        <v/>
      </c>
    </row>
    <row r="346" spans="2:12" x14ac:dyDescent="0.25">
      <c r="B346" s="26">
        <v>43078</v>
      </c>
      <c r="C346" s="24">
        <v>6.3</v>
      </c>
      <c r="D346" s="24">
        <v>-8.8000000000000007</v>
      </c>
      <c r="E346" s="24">
        <v>58.2</v>
      </c>
      <c r="F346" s="24">
        <v>-3.7</v>
      </c>
      <c r="H346" t="str">
        <f t="shared" si="10"/>
        <v/>
      </c>
      <c r="L346" t="str">
        <f t="shared" si="11"/>
        <v/>
      </c>
    </row>
    <row r="347" spans="2:12" x14ac:dyDescent="0.25">
      <c r="B347" s="26">
        <v>43079</v>
      </c>
      <c r="C347" s="24">
        <v>3.8</v>
      </c>
      <c r="D347" s="24">
        <v>-16</v>
      </c>
      <c r="E347" s="24">
        <v>0.1</v>
      </c>
      <c r="F347" s="24">
        <v>-1.3</v>
      </c>
      <c r="H347" t="str">
        <f t="shared" si="10"/>
        <v/>
      </c>
      <c r="L347" t="str">
        <f t="shared" si="11"/>
        <v/>
      </c>
    </row>
    <row r="348" spans="2:12" x14ac:dyDescent="0.25">
      <c r="B348" s="26">
        <v>43080</v>
      </c>
      <c r="C348" s="24">
        <v>14.8</v>
      </c>
      <c r="D348" s="24">
        <v>0.6</v>
      </c>
      <c r="E348" s="24">
        <v>1.6</v>
      </c>
      <c r="F348" s="24">
        <v>8.5</v>
      </c>
      <c r="H348" t="str">
        <f t="shared" si="10"/>
        <v/>
      </c>
      <c r="L348" t="str">
        <f t="shared" si="11"/>
        <v/>
      </c>
    </row>
    <row r="349" spans="2:12" x14ac:dyDescent="0.25">
      <c r="B349" s="26">
        <v>43081</v>
      </c>
      <c r="C349" s="24">
        <v>17</v>
      </c>
      <c r="D349" s="24">
        <v>8.5</v>
      </c>
      <c r="E349" s="24">
        <v>-1</v>
      </c>
      <c r="F349" s="24">
        <v>12</v>
      </c>
      <c r="H349" t="str">
        <f t="shared" si="10"/>
        <v/>
      </c>
      <c r="L349" t="str">
        <f t="shared" si="11"/>
        <v/>
      </c>
    </row>
    <row r="350" spans="2:12" x14ac:dyDescent="0.25">
      <c r="B350" s="26">
        <v>43082</v>
      </c>
      <c r="C350" s="24">
        <v>10.3</v>
      </c>
      <c r="D350" s="24">
        <v>0</v>
      </c>
      <c r="E350" s="24">
        <v>13.6</v>
      </c>
      <c r="F350" s="24">
        <v>1</v>
      </c>
      <c r="H350" t="str">
        <f t="shared" si="10"/>
        <v/>
      </c>
      <c r="L350" t="str">
        <f t="shared" si="11"/>
        <v/>
      </c>
    </row>
    <row r="351" spans="2:12" x14ac:dyDescent="0.25">
      <c r="B351" s="26">
        <v>43083</v>
      </c>
      <c r="C351" s="24">
        <v>9.3000000000000007</v>
      </c>
      <c r="D351" s="24">
        <v>0.6</v>
      </c>
      <c r="E351" s="24">
        <v>0.2</v>
      </c>
      <c r="F351" s="24">
        <v>7.1</v>
      </c>
      <c r="H351" t="str">
        <f t="shared" si="10"/>
        <v/>
      </c>
      <c r="L351" t="str">
        <f t="shared" si="11"/>
        <v/>
      </c>
    </row>
    <row r="352" spans="2:12" x14ac:dyDescent="0.25">
      <c r="B352" s="26">
        <v>43084</v>
      </c>
      <c r="C352" s="24">
        <v>12.7</v>
      </c>
      <c r="D352" s="24">
        <v>0.1</v>
      </c>
      <c r="E352" s="24">
        <v>5.2</v>
      </c>
      <c r="F352" s="24">
        <v>5</v>
      </c>
      <c r="H352" t="str">
        <f t="shared" si="10"/>
        <v/>
      </c>
      <c r="L352" t="str">
        <f t="shared" si="11"/>
        <v/>
      </c>
    </row>
    <row r="353" spans="2:12" x14ac:dyDescent="0.25">
      <c r="B353" s="26">
        <v>43085</v>
      </c>
      <c r="C353" s="24">
        <v>4.3</v>
      </c>
      <c r="D353" s="24">
        <v>-1.5</v>
      </c>
      <c r="E353" s="24">
        <v>19.2</v>
      </c>
      <c r="F353" s="24">
        <v>0.8</v>
      </c>
      <c r="H353" t="str">
        <f t="shared" si="10"/>
        <v/>
      </c>
      <c r="L353" t="str">
        <f t="shared" si="11"/>
        <v/>
      </c>
    </row>
    <row r="354" spans="2:12" x14ac:dyDescent="0.25">
      <c r="B354" s="26">
        <v>43086</v>
      </c>
      <c r="C354" s="24">
        <v>6.2</v>
      </c>
      <c r="D354" s="24">
        <v>-3.3</v>
      </c>
      <c r="E354" s="24">
        <v>-1</v>
      </c>
      <c r="F354" s="24">
        <v>-0.2</v>
      </c>
      <c r="H354" t="str">
        <f t="shared" si="10"/>
        <v/>
      </c>
      <c r="L354" t="str">
        <f t="shared" si="11"/>
        <v/>
      </c>
    </row>
    <row r="355" spans="2:12" x14ac:dyDescent="0.25">
      <c r="B355" s="26">
        <v>43087</v>
      </c>
      <c r="C355" s="24">
        <v>4</v>
      </c>
      <c r="D355" s="24">
        <v>-4.0999999999999996</v>
      </c>
      <c r="E355" s="24">
        <v>-1</v>
      </c>
      <c r="F355" s="24">
        <v>-1.8</v>
      </c>
      <c r="H355" t="str">
        <f t="shared" si="10"/>
        <v/>
      </c>
      <c r="L355" t="str">
        <f t="shared" si="11"/>
        <v/>
      </c>
    </row>
    <row r="356" spans="2:12" x14ac:dyDescent="0.25">
      <c r="B356" s="26">
        <v>43088</v>
      </c>
      <c r="C356" s="24">
        <v>2.5</v>
      </c>
      <c r="D356" s="24">
        <v>-7.5</v>
      </c>
      <c r="E356" s="24">
        <v>-1</v>
      </c>
      <c r="F356" s="24">
        <v>-3.1</v>
      </c>
      <c r="H356" t="str">
        <f t="shared" si="10"/>
        <v/>
      </c>
      <c r="L356" t="str">
        <f t="shared" si="11"/>
        <v/>
      </c>
    </row>
    <row r="357" spans="2:12" x14ac:dyDescent="0.25">
      <c r="B357" s="26">
        <v>43089</v>
      </c>
      <c r="C357" s="24">
        <v>2</v>
      </c>
      <c r="D357" s="24">
        <v>-3.6</v>
      </c>
      <c r="E357" s="24">
        <v>-1</v>
      </c>
      <c r="F357" s="24">
        <v>-1.3</v>
      </c>
      <c r="H357" t="str">
        <f t="shared" si="10"/>
        <v/>
      </c>
      <c r="L357" t="str">
        <f t="shared" si="11"/>
        <v/>
      </c>
    </row>
    <row r="358" spans="2:12" x14ac:dyDescent="0.25">
      <c r="B358" s="26">
        <v>43090</v>
      </c>
      <c r="C358" s="24">
        <v>5.0999999999999996</v>
      </c>
      <c r="D358" s="24">
        <v>-7.2</v>
      </c>
      <c r="E358" s="24">
        <v>-1</v>
      </c>
      <c r="F358" s="24">
        <v>-0.8</v>
      </c>
      <c r="H358" t="str">
        <f t="shared" si="10"/>
        <v/>
      </c>
      <c r="L358" t="str">
        <f t="shared" si="11"/>
        <v/>
      </c>
    </row>
    <row r="359" spans="2:12" x14ac:dyDescent="0.25">
      <c r="B359" s="26">
        <v>43091</v>
      </c>
      <c r="C359" s="24">
        <v>6.7</v>
      </c>
      <c r="D359" s="24">
        <v>-2.5</v>
      </c>
      <c r="E359" s="24">
        <v>-1</v>
      </c>
      <c r="F359" s="24">
        <v>0.7</v>
      </c>
      <c r="H359" t="str">
        <f t="shared" si="10"/>
        <v/>
      </c>
      <c r="L359" t="str">
        <f t="shared" si="11"/>
        <v/>
      </c>
    </row>
    <row r="360" spans="2:12" x14ac:dyDescent="0.25">
      <c r="B360" s="26">
        <v>43092</v>
      </c>
      <c r="C360" s="24">
        <v>6.6</v>
      </c>
      <c r="D360" s="24">
        <v>-4.5999999999999996</v>
      </c>
      <c r="E360" s="24">
        <v>-1</v>
      </c>
      <c r="F360" s="24">
        <v>1.3</v>
      </c>
      <c r="H360" t="str">
        <f t="shared" si="10"/>
        <v/>
      </c>
      <c r="L360" t="str">
        <f t="shared" si="11"/>
        <v/>
      </c>
    </row>
    <row r="361" spans="2:12" x14ac:dyDescent="0.25">
      <c r="B361" s="26">
        <v>43093</v>
      </c>
      <c r="C361" s="24">
        <v>12.3</v>
      </c>
      <c r="D361" s="24">
        <v>-3.3</v>
      </c>
      <c r="E361" s="24">
        <v>-1</v>
      </c>
      <c r="F361" s="24">
        <v>1.4</v>
      </c>
      <c r="H361" t="str">
        <f t="shared" si="10"/>
        <v/>
      </c>
      <c r="L361" t="str">
        <f t="shared" si="11"/>
        <v/>
      </c>
    </row>
    <row r="362" spans="2:12" x14ac:dyDescent="0.25">
      <c r="B362" s="26">
        <v>43094</v>
      </c>
      <c r="C362" s="24">
        <v>9.1999999999999993</v>
      </c>
      <c r="D362" s="24">
        <v>-4.9000000000000004</v>
      </c>
      <c r="E362" s="24">
        <v>-1</v>
      </c>
      <c r="F362" s="24">
        <v>2.5</v>
      </c>
      <c r="H362" t="str">
        <f t="shared" si="10"/>
        <v/>
      </c>
      <c r="L362" t="str">
        <f t="shared" si="11"/>
        <v/>
      </c>
    </row>
    <row r="363" spans="2:12" x14ac:dyDescent="0.25">
      <c r="B363" s="26">
        <v>43095</v>
      </c>
      <c r="C363" s="24">
        <v>10.8</v>
      </c>
      <c r="D363" s="24">
        <v>0.7</v>
      </c>
      <c r="E363" s="24">
        <v>-1</v>
      </c>
      <c r="F363" s="24">
        <v>9.1999999999999993</v>
      </c>
      <c r="H363" t="str">
        <f t="shared" si="10"/>
        <v/>
      </c>
      <c r="L363" t="str">
        <f t="shared" si="11"/>
        <v/>
      </c>
    </row>
    <row r="364" spans="2:12" x14ac:dyDescent="0.25">
      <c r="B364" s="26">
        <v>43096</v>
      </c>
      <c r="C364" s="24">
        <v>9.8000000000000007</v>
      </c>
      <c r="D364" s="24">
        <v>6.8</v>
      </c>
      <c r="E364" s="24">
        <v>-1</v>
      </c>
      <c r="F364" s="24">
        <v>7.6</v>
      </c>
      <c r="H364" t="str">
        <f t="shared" si="10"/>
        <v/>
      </c>
      <c r="L364" t="str">
        <f t="shared" si="11"/>
        <v/>
      </c>
    </row>
    <row r="365" spans="2:12" x14ac:dyDescent="0.25">
      <c r="B365" s="26">
        <v>43097</v>
      </c>
      <c r="C365" s="24">
        <v>11.6</v>
      </c>
      <c r="D365" s="24">
        <v>0.4</v>
      </c>
      <c r="E365" s="24">
        <v>4.9000000000000004</v>
      </c>
      <c r="F365" s="24">
        <v>2.7</v>
      </c>
      <c r="H365" t="str">
        <f t="shared" si="10"/>
        <v/>
      </c>
      <c r="L365" t="str">
        <f t="shared" si="11"/>
        <v/>
      </c>
    </row>
    <row r="366" spans="2:12" x14ac:dyDescent="0.25">
      <c r="B366" s="26">
        <v>43098</v>
      </c>
      <c r="C366" s="24">
        <v>5.7</v>
      </c>
      <c r="D366" s="24">
        <v>-2.7</v>
      </c>
      <c r="E366" s="24">
        <v>20.2</v>
      </c>
      <c r="F366" s="24">
        <v>0.3</v>
      </c>
      <c r="H366" t="str">
        <f t="shared" si="10"/>
        <v/>
      </c>
      <c r="L366" t="str">
        <f t="shared" si="11"/>
        <v/>
      </c>
    </row>
    <row r="367" spans="2:12" x14ac:dyDescent="0.25">
      <c r="B367" s="26">
        <v>43099</v>
      </c>
      <c r="C367" s="24">
        <v>4.5999999999999996</v>
      </c>
      <c r="D367" s="24">
        <v>-3.4</v>
      </c>
      <c r="E367" s="24">
        <v>-1</v>
      </c>
      <c r="F367" s="24">
        <v>0.5</v>
      </c>
      <c r="H367" t="str">
        <f t="shared" si="10"/>
        <v/>
      </c>
      <c r="L367" t="str">
        <f t="shared" si="11"/>
        <v/>
      </c>
    </row>
    <row r="368" spans="2:12" x14ac:dyDescent="0.25">
      <c r="B368" s="26">
        <v>43100</v>
      </c>
      <c r="C368" s="24">
        <v>10.5</v>
      </c>
      <c r="D368" s="24">
        <v>-1.9</v>
      </c>
      <c r="E368" s="24">
        <v>-1</v>
      </c>
      <c r="F368" s="24">
        <v>7.6</v>
      </c>
      <c r="H368" t="str">
        <f t="shared" si="10"/>
        <v/>
      </c>
      <c r="L368" t="str">
        <f t="shared" si="11"/>
        <v/>
      </c>
    </row>
    <row r="369" spans="2:12" x14ac:dyDescent="0.25">
      <c r="B369" s="26"/>
      <c r="C369" s="24"/>
      <c r="D369" s="24"/>
      <c r="E369" s="24"/>
      <c r="F369" s="24"/>
      <c r="H369" t="str">
        <f t="shared" ref="H369" si="12">IF(C369-D369&lt;0, "******","")</f>
        <v/>
      </c>
      <c r="L369" t="str">
        <f t="shared" si="11"/>
        <v>NAPAKA. KER NE VELJA TMIN&lt;TPOV&lt;TMAX</v>
      </c>
    </row>
    <row r="370" spans="2:12" x14ac:dyDescent="0.25">
      <c r="B370" s="26"/>
    </row>
    <row r="374" spans="2:12" x14ac:dyDescent="0.25">
      <c r="C374">
        <f t="shared" ref="C374:E374" si="13">MAX(C4:C369)</f>
        <v>37.9</v>
      </c>
      <c r="D374">
        <f t="shared" si="13"/>
        <v>19.7</v>
      </c>
      <c r="E374">
        <f t="shared" si="13"/>
        <v>58.2</v>
      </c>
      <c r="F374">
        <f>MAX(F4:F369)</f>
        <v>27.8</v>
      </c>
      <c r="H374" s="35" t="s">
        <v>33</v>
      </c>
    </row>
    <row r="375" spans="2:12" x14ac:dyDescent="0.25">
      <c r="C375">
        <f t="shared" ref="C375:E375" si="14">MIN(C4:C369)</f>
        <v>-6.2</v>
      </c>
      <c r="D375">
        <f t="shared" si="14"/>
        <v>-20.5</v>
      </c>
      <c r="E375">
        <f t="shared" si="14"/>
        <v>-1</v>
      </c>
      <c r="F375">
        <f>MIN(F4:F369)</f>
        <v>-9.6999999999999993</v>
      </c>
    </row>
    <row r="376" spans="2:12" ht="13" x14ac:dyDescent="0.3">
      <c r="C376" s="19" t="s">
        <v>30</v>
      </c>
      <c r="D376" s="19" t="s">
        <v>29</v>
      </c>
      <c r="E376" s="35" t="s">
        <v>32</v>
      </c>
      <c r="F376" s="35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Processed_meteo_data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Miljenko Vincek</dc:creator>
  <cp:lastModifiedBy>Zorko Vičar</cp:lastModifiedBy>
  <cp:lastPrinted>2019-02-20T15:25:09Z</cp:lastPrinted>
  <dcterms:created xsi:type="dcterms:W3CDTF">2015-10-21T13:43:34Z</dcterms:created>
  <dcterms:modified xsi:type="dcterms:W3CDTF">2019-02-23T16:01:46Z</dcterms:modified>
</cp:coreProperties>
</file>